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8405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<sst xmlns="http://schemas.openxmlformats.org/spreadsheetml/2006/main" count="413" uniqueCount="139">
  <si>
    <t xml:space="preserve"> областной бюджет  </t>
  </si>
  <si>
    <t xml:space="preserve">ВСЕГО      </t>
  </si>
  <si>
    <t xml:space="preserve">2013 год   </t>
  </si>
  <si>
    <t>Срок выполнения мероприятия</t>
  </si>
  <si>
    <t>Наименование мероприятия</t>
  </si>
  <si>
    <t>№ строки</t>
  </si>
  <si>
    <t>Объем расходов на выполнение мероприятий за счет всех источников ресурсного обеспечения, тыс. рублей</t>
  </si>
  <si>
    <t>внебюджетные источники (плановый объем)</t>
  </si>
  <si>
    <t>местный бюджет (плановый объем)</t>
  </si>
  <si>
    <t>ПЛАН
МЕРОПРИЯТИЙ ПО ВЫПОЛНЕНИЮ ДОЛГОСРОЧНОЙ ЦЕЛЕВОЙ ПРОГРАММЫ
«Комплексный план развития городского округа Верхняя Пышма
 на 2013-2015 годы»</t>
  </si>
  <si>
    <t>ИТОГО по плану мероприятий:</t>
  </si>
  <si>
    <t>Областная целевая программа «Развитие сети дошкольных образовательных учреждений в Свердловской области» на 2010-2014 годы, заказчик - Министерство  общего и профессионального образования Свердловской области, Министерство строительства и развития инфраструктуры Свердловской  области</t>
  </si>
  <si>
    <t>Областная целевая программа «Развитие образования в Свердловской области («Наша новая школа») на 2011 – 2015 годы, заказчик - Министерство  общего и профессионального образования Свердловской области, Министерство строительства и развития инфраструктуры Свердловской  области</t>
  </si>
  <si>
    <t>«Комплексная программа развития и модернизации ЖКХ Свердловской области на 2012-2016 годы, заказчик -  Министерство ЖКХ и энергетики Свердловской области</t>
  </si>
  <si>
    <t>«Развитие транспортного комплекса Свердловской области» на 2011-2016 годы, заказчик - Министерство транспорта и связи Свердловской области</t>
  </si>
  <si>
    <t>Инвестиционные проекты в сфере промышленного производства</t>
  </si>
  <si>
    <t xml:space="preserve">Всего по направлению "Капитальные вложения"       </t>
  </si>
  <si>
    <t xml:space="preserve">X     </t>
  </si>
  <si>
    <t xml:space="preserve"> Областная целевая программа «Развитие сети дошкольных образовательных учреждений в Свердловской области» на 2010-2014 годы </t>
  </si>
  <si>
    <t>Областная целевая программа "Развитие физической культуры и спорта в Свердловской области" на 2011-2015 годы, заказчик - Министерство физической культуры, спорта и молодежной политик Свердловской области</t>
  </si>
  <si>
    <t>Областная целевая программа «Совершенствование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области» на 2011 – 2015 годы, заказчик - Министерство здравоохранения Свердловской области</t>
  </si>
  <si>
    <t>Иные капитальные вложения, финансируемые за счет внебюджетных источников</t>
  </si>
  <si>
    <t xml:space="preserve">2014 - 2015 годы  </t>
  </si>
  <si>
    <t>2014 - 2015 годы</t>
  </si>
  <si>
    <t xml:space="preserve">2. Прочие нужды                                                </t>
  </si>
  <si>
    <t xml:space="preserve">Всего по направлению "Прочие нужды" </t>
  </si>
  <si>
    <t xml:space="preserve">Разработка проектно-сметной документации и реконструкция детского сада №1 в г. Верхняя Пышма </t>
  </si>
  <si>
    <t xml:space="preserve">Разработка проектно-сметной документации и реконструкция детского сада №13 в г. Верхняя Пышма </t>
  </si>
  <si>
    <t xml:space="preserve">Разработка проектно-сметной документации и реконструкция детского сада №38 в г. Верхняя Пышма </t>
  </si>
  <si>
    <t xml:space="preserve">Строительство детского сада микрорайон "Садовый" в городе Верхняя Пышма </t>
  </si>
  <si>
    <t xml:space="preserve">Строительство детского сада микрорайон "Северный" в городе Верхняя Пышма </t>
  </si>
  <si>
    <t>Строительство детского сада микрорайон "Северный" в городе Верхняя Пышма</t>
  </si>
  <si>
    <t xml:space="preserve"> Областная целевая программа «Развитие образования в Свердловской области («Наша новая школа») на 2011 – 2015 годы</t>
  </si>
  <si>
    <t xml:space="preserve">Реконструкция школы № 3 в городе Верхняя Пышма </t>
  </si>
  <si>
    <t xml:space="preserve">Реконструкция школы № 1 в городе Верхняя Пышма </t>
  </si>
  <si>
    <t>Строительство школы в микрорайоне "Центральный" в городе Верхняя Пышма</t>
  </si>
  <si>
    <t xml:space="preserve"> Областная целевая программа «Развитие физической культуры и спорта в Свердловской области" на 2011-2015 годы</t>
  </si>
  <si>
    <t>Строительство новых зданий Муниципального казенного образовательного учреждения дополнительного образования детей  «Детско-юношеская спортивно-техническая школа по автомотоспорту»</t>
  </si>
  <si>
    <t>Строительство крытого спортивного комплекса Муниципального казенного образовательного учреждения дополнительного образования детей «Специализированная детско-юношеская школа олимпийского резерва по велоспорту» в городе Верхняя Пышма (1-я очередь)</t>
  </si>
  <si>
    <t>Строительство крытого спортивного комплекса Муниципального казенного образовательного учреждения дополнительного образования детей «Специализированная детско-юношеская школа олимпийского резерва по велоспорту» в городе Верхняя Пышма (2-я очередь)</t>
  </si>
  <si>
    <t>Проектирование и строительство культурно-спортивного центра в поселке Кедровое</t>
  </si>
  <si>
    <t>Реконструкция Верхнепышминского филиала Государственного бюджетного образовательного учреждения среднего профессионального образования Свердловской области Училища олимпийского резерва №1 в городе  Верхняя Пышма (учебный корпус со спальным отсеком, столовая, гараж, плоскостные сооружения)</t>
  </si>
  <si>
    <t xml:space="preserve"> Областная целевая программа «Совершенствование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области» на 2011 – 2015 годы</t>
  </si>
  <si>
    <t>Строительство общеврачебной практики в селе Балтым</t>
  </si>
  <si>
    <t>Строительство фельдшерско-акушерского пункта в поселке Санаторный</t>
  </si>
  <si>
    <t>Разработка проектно-сметной документации  и строительство новых водоводов и насосных установок к станции Водоподготовки в городе Верхняя Пышма</t>
  </si>
  <si>
    <t>Строительство магистрального канализационного коллектора хозбытовых стоков от микрорайона "Северный" до ул.Ленина в городе Верхняя Пышма</t>
  </si>
  <si>
    <t>Строительство канализационного коллектора в поселке Санаторный городского округа Верхняя Пышма канализационно-насосной станции №№1, 2; электроснабжение городской канализационно-насосной станции №№1, 2 в поселке Санаторный городского округа Верхняя Пышма</t>
  </si>
  <si>
    <t>Проектирование и техническое перевооружение центрального теплового пункта № 4, ул. Машиностроителей, 4а, и теплотрассы 2Ду 250мм протяженностью 0,055км, 2Ду 150мм на 2Ду 200мм протяженностью 0,073 км в городе Верхняя Пышма</t>
  </si>
  <si>
    <t>Проектирование и техническое перевооружение квартальной теплотрассы от центрального теплового пункта №1 ул. Чайковского, 24а, 2Ду150мм с увеличение пропускной способности на 27,48 куб. м/час в городе Верхняя Пышма</t>
  </si>
  <si>
    <t>Проектирование и строительство подводящей теплотрассы в микрорайон "Северный", квартал "А" 2Ду 250мм протяженностью 0,36км, 2Ду 20мм протяженностью 0,16км центрального теплового пункта центрального теплового пункта № 3с в городе Верхняя Пышма</t>
  </si>
  <si>
    <t>Проектирование и модернизация центрального теплового пункта по ул. Машиностроителей 4а, по ул. Ленина, 111</t>
  </si>
  <si>
    <t>Проектирование и техническое перевооружение котельной в поселке Красный. Замена 6-ти котлов НР-18. Установка блочно-модульной котельной</t>
  </si>
  <si>
    <t>Строительство центрального теплового пункта №1 по ул. Чайковского, 24а</t>
  </si>
  <si>
    <t>Мероприятия по замене лифтов в многоквартирных домах в городе Верхняя Пышма</t>
  </si>
  <si>
    <t>Перевод на газ котельной "Гранит" в поселке Исеть, проектирование и строительство блочно-модульной котельной мощностью 0,6 Гкал/час</t>
  </si>
  <si>
    <t>Проектирование и строительство газовой блочной котельной для бани в поселке Кедровое</t>
  </si>
  <si>
    <t>Перевод на газ котлов в клубе и фельдшерско-акушерском пункте в селе Мостовское</t>
  </si>
  <si>
    <t>Строительство подводящих сетей для газоснабжения в поселке Ромашка</t>
  </si>
  <si>
    <t>Строительство подводящих сетей для газоснабжения в поселке Ольховка</t>
  </si>
  <si>
    <t>Развитие распределительных сетей для газоснабжения в селе Мостовское</t>
  </si>
  <si>
    <t>Развитие распределительных сетей для газоснабжения в поселке Половинный</t>
  </si>
  <si>
    <t>Развитие распределительных сетей для газоснабжения в поселке Исеть</t>
  </si>
  <si>
    <t>Развитие распределительных сетей для газоснабжения поселка Глубокий Лог</t>
  </si>
  <si>
    <t>Развитие распределительных сетей для газоснабжения в поселке Шахты</t>
  </si>
  <si>
    <t>Развитие распределительных сетей для газоснабжения в поселке Ромашка</t>
  </si>
  <si>
    <t xml:space="preserve">Проектирование и строительство полигона твердых бытовых отходов в поселке Исеть </t>
  </si>
  <si>
    <t>Строительство жилого дома на 65 квартир по улице Свердлова, 10 в городе Верхняя Пышма (22 квартиры для отселения граждан из аварийного жилья)</t>
  </si>
  <si>
    <t>Строительство 9 этажного 4-секционного жилого дома по улице Сапожникова,3 в городе Верхняя Пышма (2 очередь, 32 квартиры для отселения граждан из аварийного жилья)</t>
  </si>
  <si>
    <t xml:space="preserve"> Областная целевая программа «Развитие транспортного комплекса Свердловской области» на 2011-2016 годы</t>
  </si>
  <si>
    <t>Строительство автомобильной дороги с путепроводом по ул. Советской</t>
  </si>
  <si>
    <t>Строительство автомобильной дороги Исеть - Сагра</t>
  </si>
  <si>
    <t>Реконструкция и строительство дорог по ул. Чайковского</t>
  </si>
  <si>
    <t>Реконструкция и строительство дорог в микрорайоне "Машиностроителей"</t>
  </si>
  <si>
    <t>Реконструкция и строительство дорог в микрорайоне "Садовый-2"</t>
  </si>
  <si>
    <t>Технический университет УГМК в городе Верхняя Пышма, строительство здания, оснащение здания оборудованием и мебелью, оснащение учебного центра подготовки рабочих, разработка профессиональных стандартов и образовательных программ</t>
  </si>
  <si>
    <t>Разработка проектно-сметной документации и капитальный ремонт взрослой поликлиники (корпус 2) в городе Верхняя Пышма</t>
  </si>
  <si>
    <t>Приобретение оборудования для ЦГБ в городе Верхняя Пышма</t>
  </si>
  <si>
    <t>Приобретение автотранспорта (машины класса В - "Скорая медицинская помощь")</t>
  </si>
  <si>
    <t>Реконструкция беговой дорожки стадиона "Металлург" в городе Верхняя Пышма</t>
  </si>
  <si>
    <t>Реконструкция спортивно-культурного комплекса в селе Балтым (строительство гостиницы)</t>
  </si>
  <si>
    <t>Строительство инженерных сетей к районам новой застройки в г. Верхняя Пышма:
- к микрорайону "Центральный-1";
- к жилому дому по ул. Феофанова;
- к микрорайону "Садовый-2"</t>
  </si>
  <si>
    <t>Увеличение тепловой мощности ЦТП №11 на 0,576 Гкал/час. Замена участка тепловой сети 2Ду 125мм - 0,046 км</t>
  </si>
  <si>
    <t>Проектирование и техническое перевооружение ЦТП №14, ул. Уральских рабочих, 44а в г. Верхняя Пышма</t>
  </si>
  <si>
    <t>Внутриквартальные сети в микрорайоне "Северный-А"</t>
  </si>
  <si>
    <t>Подводящая сеть в микрорайоне "Центральный-1" ЦТП1-ТК169с</t>
  </si>
  <si>
    <t>Проектирование ЦТП-1 (ул. Чайковского, 24а), микрорайон "Центральный-1"</t>
  </si>
  <si>
    <t>Строительство 3-го этапа газопровода п. Красный Адуй - ГРС г. Верхняя Пышма</t>
  </si>
  <si>
    <t>Ввод в эксплуатацию распределительных газопроводов и газовых сетей в поселках, в том числе в п. Залесье</t>
  </si>
  <si>
    <t>Строительство паркингов</t>
  </si>
  <si>
    <t>Проектирование и строительство дороги от ул. Обогатителей г. Верхняя Пышма до развязки с дорогой на г. Пермь</t>
  </si>
  <si>
    <t>Строительство многоэтажных домов по ул. Свердлова, 6 и ул. Сапожникова, 3 в городе Верхняя Пышма общей площадью 45,6 тысячи кв. м (786 квартир)</t>
  </si>
  <si>
    <t>Строительство многоэтажных домов в сельской местности городского округа: 198 квартир общей площадью 11,28 тысячи кв. м, из них 2,28 тысячи кв. м (40 квартир) в п. Красный, 4,1 тысячи кв. м (72 квартиры) в п. Кедровое, 4,9 тысячи кв. м (86 квартир) в п. Исеть</t>
  </si>
  <si>
    <t>Строительство новых микрорайонов в г. Верхняя Пышма, в том числе:
- микрорайон "Садовый-2" - 73,5 тысячи кв. м;
- микрорайон "Центральный-1" - 95 тысяч кв. м;
- микрорайон "Центр-Юг" - 134 тысячи кв. м;
- микрорайон "Северный-А" - 105 тысяч кв. м;
- микрорайон "Машиностроителей" - 120 тысяч кв. м</t>
  </si>
  <si>
    <t>Строительство новых объектов потребительского рынка</t>
  </si>
  <si>
    <t>Оборудование Музея военной техники в городе Верхняя Пышма</t>
  </si>
  <si>
    <t>Проектирование рекреационно-развлекательного парка ул.Ленина - ул. Советская</t>
  </si>
  <si>
    <t>1 этап реконструкции цеха электролиза меди ОАО "Уралэлектромедь": подготовка площадки с сокращением мощности по катодам отделения электролиза ЦЭМ до 230 тысяч тонн/год</t>
  </si>
  <si>
    <t>2 этап реконструкции цеха электролиза меди ОАО "Уралэлектромедь": реконструкция с увеличением мощности безосновного производства</t>
  </si>
  <si>
    <t>1 этап запуска производства электропоездов для пригородных пассажирских перевозок DESIRO RUS: строительство комплекса по производству электропоездов типа DESIRO RUS</t>
  </si>
  <si>
    <t>2 этап запуска производства электропоездов для пригородных пассажирских перевозок DESIRO RUS: выпуск первого опытного образца электропоезда, установочная серия и серийное производство электровозов для пригородных пассажирских перевозок DESIRO RUS (1200 вагонов)</t>
  </si>
  <si>
    <t>Реконструкция участка по производству ванадиевых лигатур ОАО "Уралредмет"</t>
  </si>
  <si>
    <t>Создание мини-ТЭЦ ОАО "Уралредмет"</t>
  </si>
  <si>
    <t xml:space="preserve">Иные капитальные вложения                                         </t>
  </si>
  <si>
    <t>1. Капитальные вложения</t>
  </si>
  <si>
    <t>Результаты, достигаемые в ходе выполнения мероприятия</t>
  </si>
  <si>
    <t xml:space="preserve">в системе дошкольного образования дополнительно будет введено 240 мест </t>
  </si>
  <si>
    <t>в системе дошкольного образования дополнительно будет введено 220 мест</t>
  </si>
  <si>
    <t>в системе дошкольного образования дополнительно будет введено 120 мест</t>
  </si>
  <si>
    <t>в системе дошкольного образования дополнительно будет введено 270 мест</t>
  </si>
  <si>
    <t xml:space="preserve">в системе обшего образования дополнительно будет введено 500 мест </t>
  </si>
  <si>
    <t>в системе обшего образования дополнительно будет введено 600 мест</t>
  </si>
  <si>
    <t>в системе обшего образования дополнительно будет введено 825 мест</t>
  </si>
  <si>
    <t>улучшение условий подготовки высококвадлифицированных рабочих кадров</t>
  </si>
  <si>
    <t>в системе дополнительного образования дополнительно будет введено 90 мест</t>
  </si>
  <si>
    <t xml:space="preserve">в системе дополнительного образования дополнительно будет введено 120 мест </t>
  </si>
  <si>
    <t>в системе профессионального образования дополнительно будет введено 100 мест</t>
  </si>
  <si>
    <t>После ввода объекта в эксплуатацию увеличение на 65 мест</t>
  </si>
  <si>
    <t>повышение эффективности оказания специализированной медицинской помощи, увеличение  обеспеченности оказания медицинских услуг до 3 тысяч  посещений</t>
  </si>
  <si>
    <t>повышение эффективности оказания специализированной медицинской помощи, увеличение  обеспеченности оказания медицинских услуг до 500  посещений</t>
  </si>
  <si>
    <t xml:space="preserve">Сокращение дефицита воды за счет освоения подземных вод, строительства новых водоводов и насосных установок. Предполагается новое строительство магистральных трубопроводов, квартальных и уличных сетей протяженностью 1,9 км. </t>
  </si>
  <si>
    <t>Улучшение качества жизни и повышение безопасности граждан, замена к 2015 году 62  лифтов</t>
  </si>
  <si>
    <t xml:space="preserve">Ввод в эксплуатацию полигона твердых бытовых отходов, отвечающего требованиям природоохранного законодательства общей площадью 2,3га, мощностью на 10 тыс. куб.м. </t>
  </si>
  <si>
    <t>Увеличение протяженности автомобильных  дорог после реконструкции и строительства на 5,3 км.</t>
  </si>
  <si>
    <t>Строительство 54 квартир общей площадью 45,6 тыс. кв. метров</t>
  </si>
  <si>
    <t>Ремонт учебных зданий  и модернизация учебной базы Государственного образовательного учреждения среднего профессионального образования Свердловской области «Верхнепышминский профессиональный техникум «Уралмашевец» и Государственного бюджетного образовательного учреждения среднего профессионального образования Свердловской области «Верхнепышминский механико-технологический техникум «Юность» в городе Верхняя Пышма ( в 2013 -14)</t>
  </si>
  <si>
    <t>Увеличение общей протяженности газовых сетей к 2015 году на 8,2 км.</t>
  </si>
  <si>
    <t>Увеличение общей протяженности сетей водоотведения на 2,4 км</t>
  </si>
  <si>
    <t>Увеличение общей протяженности тепловых сетей и сетей горячего водоснабжения к 2015 году на 1,85 км</t>
  </si>
  <si>
    <t xml:space="preserve">всего, в том числе  </t>
  </si>
  <si>
    <t>Строительство детского сада в селе Балтым</t>
  </si>
  <si>
    <t>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</si>
  <si>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Строительство детской поликлинники</t>
  </si>
  <si>
    <t>Строительство родильного дома</t>
  </si>
  <si>
    <t>Разработка проектно-сметной документации на строительство детской поликлиннки</t>
  </si>
  <si>
    <t xml:space="preserve">Разработка проектно-сметной документации на строительство родильного дома </t>
  </si>
  <si>
    <t>Строительство общеврачебной практики в поселке Садовый -2</t>
  </si>
  <si>
    <t>Строительство общеврачебной практики в поселке Северный</t>
  </si>
  <si>
    <t xml:space="preserve">повышение эффективности оказания специализированной медицинской помощи, увеличение  обеспеченности оказания медицинских услуг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</si>
</sst>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0" xfId="0" applyNumberFormat="1" applyFont="1" applyAlignment="1">
      <alignment/>
    </xf>
    <xf numFmtId="0" fontId="40" fillId="0" borderId="0" xfId="0" applyFont="1" applyBorder="1" applyAlignment="1">
      <alignment vertical="top" wrapText="1"/>
    </xf>
    <xf numFmtId="0" fontId="39" fillId="0" borderId="11" xfId="0" applyFont="1" applyBorder="1" applyAlignment="1">
      <alignment/>
    </xf>
    <xf numFmtId="43" fontId="39" fillId="0" borderId="10" xfId="58" applyFont="1" applyBorder="1" applyAlignment="1">
      <alignment horizontal="right" vertical="top" wrapText="1"/>
    </xf>
    <xf numFmtId="43" fontId="5" fillId="0" borderId="10" xfId="58" applyFont="1" applyBorder="1" applyAlignment="1">
      <alignment horizontal="right" vertical="top" wrapText="1"/>
    </xf>
    <xf numFmtId="0" fontId="39" fillId="0" borderId="10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43" fontId="40" fillId="0" borderId="11" xfId="0" applyNumberFormat="1" applyFont="1" applyBorder="1" applyAlignment="1">
      <alignment horizontal="center" vertical="top" wrapText="1"/>
    </xf>
    <xf numFmtId="164" fontId="6" fillId="0" borderId="12" xfId="58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vertical="top" wrapText="1"/>
    </xf>
    <xf numFmtId="43" fontId="5" fillId="0" borderId="10" xfId="58" applyFont="1" applyFill="1" applyBorder="1" applyAlignment="1">
      <alignment horizontal="right" vertical="center" wrapText="1"/>
    </xf>
    <xf numFmtId="4" fontId="5" fillId="0" borderId="10" xfId="58" applyNumberFormat="1" applyFont="1" applyFill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 vertical="top" wrapText="1"/>
    </xf>
    <xf numFmtId="2" fontId="39" fillId="0" borderId="10" xfId="0" applyNumberFormat="1" applyFont="1" applyFill="1" applyBorder="1" applyAlignment="1">
      <alignment horizontal="right" vertical="top" wrapText="1"/>
    </xf>
    <xf numFmtId="4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 vertical="center"/>
    </xf>
    <xf numFmtId="2" fontId="39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:G7"/>
    </sheetView>
  </sheetViews>
  <sheetFormatPr defaultColWidth="9.140625" defaultRowHeight="15"/>
  <cols>
    <col min="1" max="1" width="4.57421875" style="1" customWidth="1"/>
    <col min="2" max="2" width="31.421875" style="1" customWidth="1"/>
    <col min="3" max="3" width="11.8515625" style="1" customWidth="1"/>
    <col min="4" max="4" width="14.28125" style="1" customWidth="1"/>
    <col min="5" max="6" width="13.57421875" style="1" customWidth="1"/>
    <col min="7" max="7" width="14.57421875" style="1" customWidth="1"/>
    <col min="8" max="8" width="24.00390625" style="24" customWidth="1"/>
    <col min="9" max="9" width="14.140625" style="12" bestFit="1" customWidth="1"/>
    <col min="10" max="16384" width="9.140625" style="1" customWidth="1"/>
  </cols>
  <sheetData>
    <row r="1" spans="1:9" ht="66" customHeight="1">
      <c r="A1" s="72" t="s">
        <v>9</v>
      </c>
      <c r="B1" s="72"/>
      <c r="C1" s="72"/>
      <c r="D1" s="72"/>
      <c r="E1" s="72"/>
      <c r="F1" s="72"/>
      <c r="G1" s="72"/>
      <c r="H1" s="72"/>
      <c r="I1" s="2"/>
    </row>
    <row r="2" spans="1:8" ht="39.75" customHeight="1">
      <c r="A2" s="68" t="s">
        <v>5</v>
      </c>
      <c r="B2" s="68" t="s">
        <v>4</v>
      </c>
      <c r="C2" s="68" t="s">
        <v>3</v>
      </c>
      <c r="D2" s="68" t="s">
        <v>6</v>
      </c>
      <c r="E2" s="68"/>
      <c r="F2" s="68"/>
      <c r="G2" s="68"/>
      <c r="H2" s="69" t="s">
        <v>105</v>
      </c>
    </row>
    <row r="3" spans="1:8" ht="51">
      <c r="A3" s="68"/>
      <c r="B3" s="68"/>
      <c r="C3" s="68"/>
      <c r="D3" s="32" t="s">
        <v>129</v>
      </c>
      <c r="E3" s="19" t="s">
        <v>0</v>
      </c>
      <c r="F3" s="19" t="s">
        <v>8</v>
      </c>
      <c r="G3" s="19" t="s">
        <v>7</v>
      </c>
      <c r="H3" s="69"/>
    </row>
    <row r="4" spans="1:8" ht="12.7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</row>
    <row r="5" spans="1:10" ht="15">
      <c r="A5" s="29">
        <v>1</v>
      </c>
      <c r="B5" s="70" t="s">
        <v>10</v>
      </c>
      <c r="C5" s="18" t="s">
        <v>1</v>
      </c>
      <c r="D5" s="34">
        <f>D8+D11+D14+D17+D20+D23+D26+D29+D267</f>
        <v>26042924.700000003</v>
      </c>
      <c r="E5" s="34">
        <f>E8+E11+E14+E17+E20+E23+E26+E29+E267</f>
        <v>4641148.1</v>
      </c>
      <c r="F5" s="34">
        <f>F8+F11+F14+F17+F20+F23+F26+F29+F267</f>
        <v>1276473.6</v>
      </c>
      <c r="G5" s="34">
        <f>G8+G11+G14+G17+G20+G23+G26+G29+G267</f>
        <v>20125303</v>
      </c>
      <c r="H5" s="30"/>
      <c r="I5" s="33"/>
      <c r="J5" s="4"/>
    </row>
    <row r="6" spans="1:11" ht="15">
      <c r="A6" s="29">
        <v>2</v>
      </c>
      <c r="B6" s="71"/>
      <c r="C6" s="3" t="s">
        <v>2</v>
      </c>
      <c r="D6" s="34">
        <f>D9+D12+D15+D18+D21+D24+D27+D30+D268</f>
        <v>8502684.7</v>
      </c>
      <c r="E6" s="34">
        <f>E9+E12+E15+E18+E21+E24+E27+E30+E268</f>
        <v>1159058.1</v>
      </c>
      <c r="F6" s="34">
        <f>F9+F12+F15+F18+F21+F24+F27+F30+F268</f>
        <v>325323.6</v>
      </c>
      <c r="G6" s="34">
        <f>G9+G12+G15+G18+G21+G24+G27+G30+G268</f>
        <v>7018303</v>
      </c>
      <c r="H6" s="21"/>
      <c r="I6" s="33"/>
      <c r="K6" s="4"/>
    </row>
    <row r="7" spans="1:11" ht="25.5">
      <c r="A7" s="29">
        <v>3</v>
      </c>
      <c r="B7" s="71"/>
      <c r="C7" s="3" t="s">
        <v>22</v>
      </c>
      <c r="D7" s="34">
        <f>D10+D13+D16+D19+D22+D25+D28+D31+D269</f>
        <v>17540240</v>
      </c>
      <c r="E7" s="34">
        <f>E10+E13+E16+E19+E22+E25+E28+E31+E269</f>
        <v>3482090</v>
      </c>
      <c r="F7" s="34">
        <f>F10+F13+F16+F19+F22+F25+F28+F31+F269</f>
        <v>951150</v>
      </c>
      <c r="G7" s="34">
        <f>G10+G13+G16+G19+G22+G25+G28+G31+G269</f>
        <v>13107000</v>
      </c>
      <c r="H7" s="21"/>
      <c r="I7" s="33"/>
      <c r="K7" s="4"/>
    </row>
    <row r="8" spans="1:9" ht="15">
      <c r="A8" s="29">
        <v>4</v>
      </c>
      <c r="B8" s="58" t="s">
        <v>11</v>
      </c>
      <c r="C8" s="5" t="s">
        <v>1</v>
      </c>
      <c r="D8" s="27">
        <f>D105+D108+D111+D114+D117+D120+D123</f>
        <v>948500</v>
      </c>
      <c r="E8" s="27">
        <f>E105+E108+E111+E114+E117+E120+E123</f>
        <v>473250</v>
      </c>
      <c r="F8" s="27">
        <f>F105+F108+F111+F114+F117+F120+F123</f>
        <v>475250</v>
      </c>
      <c r="G8" s="27">
        <f>G105+G108+G111+G114+G117+G120+G123</f>
        <v>0</v>
      </c>
      <c r="H8" s="21"/>
      <c r="I8" s="13"/>
    </row>
    <row r="9" spans="1:9" ht="15">
      <c r="A9" s="29">
        <v>5</v>
      </c>
      <c r="B9" s="58"/>
      <c r="C9" s="5" t="s">
        <v>2</v>
      </c>
      <c r="D9" s="27">
        <f>D106+D109+D112+D115+D118+D121+D124</f>
        <v>276000</v>
      </c>
      <c r="E9" s="27">
        <f>E106+E109+E112+E115+E118+E121+E124</f>
        <v>138000</v>
      </c>
      <c r="F9" s="27">
        <f>F106+F109+F112+F115+F118+F121+F124</f>
        <v>138000</v>
      </c>
      <c r="G9" s="27">
        <f>G106+G109+G112+G115+G118+G121+G124</f>
        <v>0</v>
      </c>
      <c r="H9" s="21"/>
      <c r="I9" s="13"/>
    </row>
    <row r="10" spans="1:9" ht="104.25" customHeight="1">
      <c r="A10" s="29">
        <v>6</v>
      </c>
      <c r="B10" s="58"/>
      <c r="C10" s="5" t="s">
        <v>23</v>
      </c>
      <c r="D10" s="27">
        <f>D107+D110+D113+D116+D119+D122+D125</f>
        <v>672500</v>
      </c>
      <c r="E10" s="27">
        <f>E107+E110+E113+E116+E119+E122+E125</f>
        <v>335250</v>
      </c>
      <c r="F10" s="27">
        <f>F107+F110+F113+F116+F119+F122+F125</f>
        <v>337250</v>
      </c>
      <c r="G10" s="27">
        <f>G107+G110+G113+G116+G119+G122+G125</f>
        <v>0</v>
      </c>
      <c r="H10" s="21"/>
      <c r="I10" s="13"/>
    </row>
    <row r="11" spans="1:9" ht="15" customHeight="1">
      <c r="A11" s="29">
        <v>7</v>
      </c>
      <c r="B11" s="58" t="s">
        <v>12</v>
      </c>
      <c r="C11" s="5" t="s">
        <v>1</v>
      </c>
      <c r="D11" s="28">
        <f>D127+D130+D133+D136</f>
        <v>1575500</v>
      </c>
      <c r="E11" s="28">
        <f>E127+E130+E133+E136</f>
        <v>1298500</v>
      </c>
      <c r="F11" s="28">
        <f>F127+F130+F133+F136</f>
        <v>277000</v>
      </c>
      <c r="G11" s="28">
        <f>G127+G130+G133+G136</f>
        <v>0</v>
      </c>
      <c r="H11" s="22"/>
      <c r="I11" s="14"/>
    </row>
    <row r="12" spans="1:9" ht="15">
      <c r="A12" s="29">
        <v>8</v>
      </c>
      <c r="B12" s="58"/>
      <c r="C12" s="5" t="s">
        <v>2</v>
      </c>
      <c r="D12" s="28">
        <f>D128+D131+D134+D137</f>
        <v>75000</v>
      </c>
      <c r="E12" s="28">
        <f>E128+E131+E134+E137</f>
        <v>60000</v>
      </c>
      <c r="F12" s="28">
        <f>F128+F131+F134+F137</f>
        <v>15000</v>
      </c>
      <c r="G12" s="28">
        <f>G128+G131+G134+G137</f>
        <v>0</v>
      </c>
      <c r="H12" s="22"/>
      <c r="I12" s="14"/>
    </row>
    <row r="13" spans="1:9" ht="104.25" customHeight="1">
      <c r="A13" s="29">
        <v>9</v>
      </c>
      <c r="B13" s="58"/>
      <c r="C13" s="5" t="s">
        <v>23</v>
      </c>
      <c r="D13" s="28">
        <f>D129+D132+D135+D138</f>
        <v>1500500</v>
      </c>
      <c r="E13" s="28">
        <f>E129+E132+E135+E138</f>
        <v>1238500</v>
      </c>
      <c r="F13" s="28">
        <f>F129+F132+F135+F138</f>
        <v>262000</v>
      </c>
      <c r="G13" s="28">
        <f>G129+G132+G135+G138</f>
        <v>0</v>
      </c>
      <c r="H13" s="22"/>
      <c r="I13" s="14"/>
    </row>
    <row r="14" spans="1:9" ht="12.75">
      <c r="A14" s="29">
        <v>10</v>
      </c>
      <c r="B14" s="58" t="s">
        <v>19</v>
      </c>
      <c r="C14" s="5" t="s">
        <v>1</v>
      </c>
      <c r="D14" s="27">
        <f>D140+D143+D146+D149+D152</f>
        <v>909230</v>
      </c>
      <c r="E14" s="27">
        <f>E140+E143+E146+E149+E152</f>
        <v>704230</v>
      </c>
      <c r="F14" s="27">
        <f>F140+F143+F146+F149+F152</f>
        <v>205000</v>
      </c>
      <c r="G14" s="27">
        <f>G140+G143+G146+G149+G152</f>
        <v>0</v>
      </c>
      <c r="H14" s="21"/>
      <c r="I14" s="14"/>
    </row>
    <row r="15" spans="1:9" ht="12.75">
      <c r="A15" s="29">
        <v>11</v>
      </c>
      <c r="B15" s="58"/>
      <c r="C15" s="5" t="s">
        <v>2</v>
      </c>
      <c r="D15" s="27">
        <f>D141+D144+D147+D150+D153</f>
        <v>445530</v>
      </c>
      <c r="E15" s="27">
        <f>E141+E144+E147+E150+E153</f>
        <v>335530</v>
      </c>
      <c r="F15" s="27">
        <f>F141+F144+F147+F150+F153</f>
        <v>110000</v>
      </c>
      <c r="G15" s="27">
        <f>G141+G144+G147+G150+G153</f>
        <v>0</v>
      </c>
      <c r="H15" s="21"/>
      <c r="I15" s="14"/>
    </row>
    <row r="16" spans="1:9" ht="72" customHeight="1">
      <c r="A16" s="29">
        <v>12</v>
      </c>
      <c r="B16" s="58"/>
      <c r="C16" s="5" t="s">
        <v>23</v>
      </c>
      <c r="D16" s="27">
        <f>D142+D145+D148+D151+D154</f>
        <v>463700</v>
      </c>
      <c r="E16" s="27">
        <f>E142+E145+E148+E151+E154</f>
        <v>368700</v>
      </c>
      <c r="F16" s="27">
        <f>F142+F145+F148+F151+F154</f>
        <v>95000</v>
      </c>
      <c r="G16" s="27">
        <f>G142+G145+G148+G151+G154</f>
        <v>0</v>
      </c>
      <c r="H16" s="21"/>
      <c r="I16" s="14"/>
    </row>
    <row r="17" spans="1:9" ht="15">
      <c r="A17" s="29">
        <v>13</v>
      </c>
      <c r="B17" s="58" t="s">
        <v>20</v>
      </c>
      <c r="C17" s="5" t="s">
        <v>1</v>
      </c>
      <c r="D17" s="27">
        <f aca="true" t="shared" si="0" ref="D17:E19">SUM(D156+D159+D162+D165+D168+D171+D174+D177)</f>
        <v>690710.8</v>
      </c>
      <c r="E17" s="27">
        <f t="shared" si="0"/>
        <v>690710.8</v>
      </c>
      <c r="F17" s="27">
        <f>F171+F174+F177</f>
        <v>0</v>
      </c>
      <c r="G17" s="27">
        <f>G171+G174+G177</f>
        <v>0</v>
      </c>
      <c r="H17" s="21"/>
      <c r="I17" s="14"/>
    </row>
    <row r="18" spans="1:9" ht="15">
      <c r="A18" s="29">
        <v>14</v>
      </c>
      <c r="B18" s="58"/>
      <c r="C18" s="5" t="s">
        <v>2</v>
      </c>
      <c r="D18" s="27">
        <f t="shared" si="0"/>
        <v>51210.8</v>
      </c>
      <c r="E18" s="27">
        <f t="shared" si="0"/>
        <v>51210.8</v>
      </c>
      <c r="F18" s="27">
        <f>F172+F175+F178</f>
        <v>0</v>
      </c>
      <c r="G18" s="27">
        <f>G172+G175+G178</f>
        <v>0</v>
      </c>
      <c r="H18" s="21"/>
      <c r="I18" s="13"/>
    </row>
    <row r="19" spans="1:9" ht="102" customHeight="1">
      <c r="A19" s="29">
        <v>15</v>
      </c>
      <c r="B19" s="58"/>
      <c r="C19" s="5" t="s">
        <v>23</v>
      </c>
      <c r="D19" s="27">
        <f t="shared" si="0"/>
        <v>639500</v>
      </c>
      <c r="E19" s="27">
        <f t="shared" si="0"/>
        <v>639500</v>
      </c>
      <c r="F19" s="27">
        <f>F173+F176+F179</f>
        <v>0</v>
      </c>
      <c r="G19" s="27">
        <f>G173+G176+G179</f>
        <v>0</v>
      </c>
      <c r="H19" s="21"/>
      <c r="I19" s="13"/>
    </row>
    <row r="20" spans="1:9" ht="25.5" customHeight="1">
      <c r="A20" s="29">
        <v>16</v>
      </c>
      <c r="B20" s="58" t="s">
        <v>13</v>
      </c>
      <c r="C20" s="5" t="s">
        <v>1</v>
      </c>
      <c r="D20" s="39">
        <f>D181+D184+D187+D190+D193+D196+D199+D202+D205+D208+D211+D214+D217+D220+D223+D226+D229+D232+D235+D238+D241+D244+D247</f>
        <v>702360.2999999999</v>
      </c>
      <c r="E20" s="39">
        <f>E181+E184+E187+E190+E193+E196+E199+E202+E205+E208+E211+E214+E217+E220+E223+E226+E229+E232+E235+E238+E241+E244+E247</f>
        <v>204365.3</v>
      </c>
      <c r="F20" s="39">
        <f>F181+F184+F187+F190+F193+F196+F199+F202+F205+F208+F211+F214+F217+F220+F223+F226+F229+F232+F235+F238+F241+F244+F247</f>
        <v>227295</v>
      </c>
      <c r="G20" s="39">
        <f>G181+G184+G187+G190+G193+G196+G199+G202+G205+G208+G211+G214+G217+G220+G223+G226+G229+G232+G235+G238+G241+G244+G247</f>
        <v>270700</v>
      </c>
      <c r="H20" s="21"/>
      <c r="I20" s="14"/>
    </row>
    <row r="21" spans="1:9" ht="15">
      <c r="A21" s="29">
        <v>17</v>
      </c>
      <c r="B21" s="58"/>
      <c r="C21" s="5" t="s">
        <v>2</v>
      </c>
      <c r="D21" s="39">
        <f>D182+D185+D188+D191+D194+D197+D200+D203+D206+D209+D212+D215+D218+D221+D224+D227+D230+D233+D236+D239+D242+D245+D248</f>
        <v>181260.3</v>
      </c>
      <c r="E21" s="39">
        <f>E182+E185+E188+E191+E194+E197+E200+E203+E206+E209+E212+E215+E218+E221+E224+E227+E230+E233+E236+E239+E242+E245+E248</f>
        <v>45065.3</v>
      </c>
      <c r="F21" s="39">
        <f>F182+F185+F188+F191+F194+F197+F200+F203+F206+F209+F212+F215+F218+F221+F224+F227+F230+F233+F236+F239+F242+F245+F248</f>
        <v>50895</v>
      </c>
      <c r="G21" s="39">
        <f>G182+G185+G188+G191+G194+G197+G200+G203+G206+G209+G212+G215+G218+G221+G224+G227+G230+G233+G236+G239+G242+G245+G248</f>
        <v>85300</v>
      </c>
      <c r="H21" s="21"/>
      <c r="I21" s="14"/>
    </row>
    <row r="22" spans="1:9" ht="26.25" customHeight="1">
      <c r="A22" s="29">
        <v>18</v>
      </c>
      <c r="B22" s="58"/>
      <c r="C22" s="5" t="s">
        <v>23</v>
      </c>
      <c r="D22" s="39">
        <f>D183+D186+D189+D192+D195+D198+D201+D204+D207+D210+D213+D216+D219+D222+D225+D228+D231+D234+D237+D240+D243+D246+D249</f>
        <v>521100</v>
      </c>
      <c r="E22" s="39">
        <f>E183+E186+E189+E192+E195+E198+E201+E204+E207+E210+E213+E216+E219+E222+E225+E228+E231+E234+E237+E240+E243+E246+E249</f>
        <v>159300</v>
      </c>
      <c r="F22" s="39">
        <f>F183+F186+F189+F192+F195+F198+F201+F204+F207+F210+F213+F216+F219+F222+F225+F228+F231+F234+F237+F240+F243+F246+F249</f>
        <v>176400</v>
      </c>
      <c r="G22" s="39">
        <f>G183+G186+G189+G192+G195+G198+G201+G204+G207+G210+G213+G216+G219+G222+G225+G228+G231+G234+G237+G240+G243+G246+G249</f>
        <v>185400</v>
      </c>
      <c r="H22" s="21"/>
      <c r="I22" s="14"/>
    </row>
    <row r="23" spans="1:9" ht="15">
      <c r="A23" s="29">
        <v>22</v>
      </c>
      <c r="B23" s="58" t="s">
        <v>14</v>
      </c>
      <c r="C23" s="5" t="s">
        <v>1</v>
      </c>
      <c r="D23" s="27">
        <f>D251+D254+D257+D260+D263</f>
        <v>1265563.5</v>
      </c>
      <c r="E23" s="27">
        <f>E251+E254+E257+E260+E263</f>
        <v>1221863.5</v>
      </c>
      <c r="F23" s="27">
        <f>F251+F254+F257+F260+F263</f>
        <v>43700</v>
      </c>
      <c r="G23" s="6">
        <f>G251+G254+G257+G260+G263</f>
        <v>0</v>
      </c>
      <c r="H23" s="21"/>
      <c r="I23" s="14"/>
    </row>
    <row r="24" spans="1:9" ht="15">
      <c r="A24" s="29">
        <v>23</v>
      </c>
      <c r="B24" s="58"/>
      <c r="C24" s="5" t="s">
        <v>2</v>
      </c>
      <c r="D24" s="27">
        <f aca="true" t="shared" si="1" ref="D24:G25">D252+D255+D258+D261+D264</f>
        <v>517823.5</v>
      </c>
      <c r="E24" s="27">
        <f t="shared" si="1"/>
        <v>517823.5</v>
      </c>
      <c r="F24" s="27">
        <f t="shared" si="1"/>
        <v>0</v>
      </c>
      <c r="G24" s="6">
        <f t="shared" si="1"/>
        <v>0</v>
      </c>
      <c r="H24" s="21"/>
      <c r="I24" s="14"/>
    </row>
    <row r="25" spans="1:9" ht="41.25" customHeight="1">
      <c r="A25" s="29">
        <v>24</v>
      </c>
      <c r="B25" s="58"/>
      <c r="C25" s="5" t="s">
        <v>23</v>
      </c>
      <c r="D25" s="27">
        <f t="shared" si="1"/>
        <v>747740</v>
      </c>
      <c r="E25" s="27">
        <f t="shared" si="1"/>
        <v>704040</v>
      </c>
      <c r="F25" s="27">
        <f t="shared" si="1"/>
        <v>43700</v>
      </c>
      <c r="G25" s="6">
        <f t="shared" si="1"/>
        <v>0</v>
      </c>
      <c r="H25" s="21"/>
      <c r="I25" s="14"/>
    </row>
    <row r="26" spans="1:9" ht="15" customHeight="1">
      <c r="A26" s="29">
        <v>25</v>
      </c>
      <c r="B26" s="58" t="s">
        <v>15</v>
      </c>
      <c r="C26" s="8" t="s">
        <v>1</v>
      </c>
      <c r="D26" s="27">
        <f>D86+D89+D92+D95+D98+D101</f>
        <v>6617200</v>
      </c>
      <c r="E26" s="6">
        <f>E86+E89+E92+E95+E98+E101</f>
        <v>0</v>
      </c>
      <c r="F26" s="6">
        <f>F86+F89+F92+F95+F98+F101</f>
        <v>0</v>
      </c>
      <c r="G26" s="27">
        <f>G86+G89+G92+G95+G98+G101</f>
        <v>6617200</v>
      </c>
      <c r="H26" s="21"/>
      <c r="I26" s="14"/>
    </row>
    <row r="27" spans="1:9" ht="15">
      <c r="A27" s="29">
        <v>26</v>
      </c>
      <c r="B27" s="58"/>
      <c r="C27" s="5" t="s">
        <v>2</v>
      </c>
      <c r="D27" s="27">
        <f aca="true" t="shared" si="2" ref="D27:G28">D87+D90+D93+D96+D99+D102</f>
        <v>3822100</v>
      </c>
      <c r="E27" s="6">
        <f t="shared" si="2"/>
        <v>0</v>
      </c>
      <c r="F27" s="6">
        <f t="shared" si="2"/>
        <v>0</v>
      </c>
      <c r="G27" s="27">
        <f t="shared" si="2"/>
        <v>3822100</v>
      </c>
      <c r="H27" s="21"/>
      <c r="I27" s="13"/>
    </row>
    <row r="28" spans="1:9" ht="25.5">
      <c r="A28" s="29">
        <v>27</v>
      </c>
      <c r="B28" s="58"/>
      <c r="C28" s="5" t="s">
        <v>23</v>
      </c>
      <c r="D28" s="27">
        <f t="shared" si="2"/>
        <v>2795100</v>
      </c>
      <c r="E28" s="6">
        <f t="shared" si="2"/>
        <v>0</v>
      </c>
      <c r="F28" s="6">
        <f t="shared" si="2"/>
        <v>0</v>
      </c>
      <c r="G28" s="27">
        <f t="shared" si="2"/>
        <v>2795100</v>
      </c>
      <c r="H28" s="21"/>
      <c r="I28" s="13"/>
    </row>
    <row r="29" spans="1:9" ht="15">
      <c r="A29" s="29">
        <v>28</v>
      </c>
      <c r="B29" s="58" t="s">
        <v>21</v>
      </c>
      <c r="C29" s="5" t="s">
        <v>1</v>
      </c>
      <c r="D29" s="27">
        <f>D35+D38+D41+D44+D47+D50+D53+D56+D59+D62+D65+D68+D71+D74+D77+D80+D83</f>
        <v>13164000</v>
      </c>
      <c r="E29" s="27">
        <f>E35+E38+E41+E44+E47+E50+E53+E56+E59+E62+E65+E68+E71+E74+E77+E80+E83</f>
        <v>0</v>
      </c>
      <c r="F29" s="27">
        <f>F35+F38+F41+F44+F47+F50+F53+F56+F59+F62+F65+F68+F71+F74+F77+F80+F83</f>
        <v>0</v>
      </c>
      <c r="G29" s="27">
        <f>G35+G38+G41+G44+G47+G50+G53+G56+G59+G62+G65+G68+G71+G74+G77+G80+G83</f>
        <v>13164000</v>
      </c>
      <c r="H29" s="21"/>
      <c r="I29" s="14"/>
    </row>
    <row r="30" spans="1:9" ht="15">
      <c r="A30" s="29">
        <v>29</v>
      </c>
      <c r="B30" s="58"/>
      <c r="C30" s="5" t="s">
        <v>2</v>
      </c>
      <c r="D30" s="27">
        <f aca="true" t="shared" si="3" ref="D30:G31">D36+D39+D42+D45+D48+D51+D54+D57+D60+D63+D66+D69+D72+D75+D78+D81+D84</f>
        <v>3052400</v>
      </c>
      <c r="E30" s="27">
        <f t="shared" si="3"/>
        <v>0</v>
      </c>
      <c r="F30" s="27">
        <f t="shared" si="3"/>
        <v>0</v>
      </c>
      <c r="G30" s="27">
        <f t="shared" si="3"/>
        <v>3052400</v>
      </c>
      <c r="H30" s="21"/>
      <c r="I30" s="13"/>
    </row>
    <row r="31" spans="1:9" ht="25.5">
      <c r="A31" s="29">
        <v>30</v>
      </c>
      <c r="B31" s="58"/>
      <c r="C31" s="5" t="s">
        <v>23</v>
      </c>
      <c r="D31" s="27">
        <f t="shared" si="3"/>
        <v>10111600</v>
      </c>
      <c r="E31" s="27">
        <f t="shared" si="3"/>
        <v>0</v>
      </c>
      <c r="F31" s="27">
        <f t="shared" si="3"/>
        <v>0</v>
      </c>
      <c r="G31" s="27">
        <f t="shared" si="3"/>
        <v>10111600</v>
      </c>
      <c r="H31" s="21"/>
      <c r="I31" s="13"/>
    </row>
    <row r="32" spans="1:9" ht="15">
      <c r="A32" s="29">
        <v>4</v>
      </c>
      <c r="B32" s="75" t="s">
        <v>104</v>
      </c>
      <c r="C32" s="76"/>
      <c r="D32" s="76"/>
      <c r="E32" s="76"/>
      <c r="F32" s="76"/>
      <c r="G32" s="76"/>
      <c r="H32" s="77"/>
      <c r="I32" s="13"/>
    </row>
    <row r="33" spans="1:9" ht="25.5">
      <c r="A33" s="29">
        <v>5</v>
      </c>
      <c r="B33" s="9" t="s">
        <v>16</v>
      </c>
      <c r="C33" s="7" t="s">
        <v>17</v>
      </c>
      <c r="D33" s="10"/>
      <c r="E33" s="8"/>
      <c r="F33" s="8"/>
      <c r="G33" s="8"/>
      <c r="H33" s="23"/>
      <c r="I33" s="15"/>
    </row>
    <row r="34" spans="1:9" ht="15">
      <c r="A34" s="29">
        <v>6</v>
      </c>
      <c r="B34" s="75" t="s">
        <v>103</v>
      </c>
      <c r="C34" s="76"/>
      <c r="D34" s="76"/>
      <c r="E34" s="76"/>
      <c r="F34" s="76"/>
      <c r="G34" s="76"/>
      <c r="H34" s="77"/>
      <c r="I34" s="17"/>
    </row>
    <row r="35" spans="1:9" ht="15">
      <c r="A35" s="29">
        <v>7</v>
      </c>
      <c r="B35" s="53" t="s">
        <v>75</v>
      </c>
      <c r="C35" s="5" t="s">
        <v>1</v>
      </c>
      <c r="D35" s="36">
        <f>E35+F35+G35</f>
        <v>253200</v>
      </c>
      <c r="E35" s="36">
        <v>0</v>
      </c>
      <c r="F35" s="36">
        <f>F36+F37</f>
        <v>0</v>
      </c>
      <c r="G35" s="37">
        <f>G36+G37</f>
        <v>253200</v>
      </c>
      <c r="H35" s="78"/>
      <c r="I35" s="13"/>
    </row>
    <row r="36" spans="1:9" ht="15">
      <c r="A36" s="29">
        <v>8</v>
      </c>
      <c r="B36" s="54"/>
      <c r="C36" s="5" t="s">
        <v>2</v>
      </c>
      <c r="D36" s="36">
        <f aca="true" t="shared" si="4" ref="D36:D73">E36+F36+G36</f>
        <v>253200</v>
      </c>
      <c r="E36" s="36">
        <f aca="true" t="shared" si="5" ref="E36:F38">E37+E38</f>
        <v>0</v>
      </c>
      <c r="F36" s="36">
        <f t="shared" si="5"/>
        <v>0</v>
      </c>
      <c r="G36" s="38">
        <v>253200</v>
      </c>
      <c r="H36" s="79"/>
      <c r="I36" s="13"/>
    </row>
    <row r="37" spans="1:9" ht="75" customHeight="1">
      <c r="A37" s="29">
        <v>9</v>
      </c>
      <c r="B37" s="54"/>
      <c r="C37" s="5" t="s">
        <v>23</v>
      </c>
      <c r="D37" s="36">
        <f t="shared" si="4"/>
        <v>0</v>
      </c>
      <c r="E37" s="36">
        <f t="shared" si="5"/>
        <v>0</v>
      </c>
      <c r="F37" s="36">
        <f t="shared" si="5"/>
        <v>0</v>
      </c>
      <c r="G37" s="38">
        <v>0</v>
      </c>
      <c r="H37" s="80"/>
      <c r="I37" s="13"/>
    </row>
    <row r="38" spans="1:9" ht="15">
      <c r="A38" s="29">
        <v>10</v>
      </c>
      <c r="B38" s="53" t="s">
        <v>76</v>
      </c>
      <c r="C38" s="5" t="s">
        <v>1</v>
      </c>
      <c r="D38" s="36">
        <f t="shared" si="4"/>
        <v>27500</v>
      </c>
      <c r="E38" s="36">
        <f t="shared" si="5"/>
        <v>0</v>
      </c>
      <c r="F38" s="36">
        <f t="shared" si="5"/>
        <v>0</v>
      </c>
      <c r="G38" s="37">
        <f>G39+G40</f>
        <v>27500</v>
      </c>
      <c r="H38" s="78"/>
      <c r="I38" s="11"/>
    </row>
    <row r="39" spans="1:9" ht="15">
      <c r="A39" s="29">
        <v>11</v>
      </c>
      <c r="B39" s="54"/>
      <c r="C39" s="5" t="s">
        <v>2</v>
      </c>
      <c r="D39" s="36">
        <f t="shared" si="4"/>
        <v>3500</v>
      </c>
      <c r="E39" s="6"/>
      <c r="F39" s="6"/>
      <c r="G39" s="38">
        <v>3500</v>
      </c>
      <c r="H39" s="79"/>
      <c r="I39" s="11"/>
    </row>
    <row r="40" spans="1:9" ht="25.5">
      <c r="A40" s="29">
        <v>12</v>
      </c>
      <c r="B40" s="54"/>
      <c r="C40" s="5" t="s">
        <v>23</v>
      </c>
      <c r="D40" s="36">
        <f t="shared" si="4"/>
        <v>24000</v>
      </c>
      <c r="E40" s="6"/>
      <c r="F40" s="6"/>
      <c r="G40" s="38">
        <v>24000</v>
      </c>
      <c r="H40" s="80"/>
      <c r="I40" s="11"/>
    </row>
    <row r="41" spans="1:9" ht="15">
      <c r="A41" s="29">
        <v>13</v>
      </c>
      <c r="B41" s="53" t="s">
        <v>79</v>
      </c>
      <c r="C41" s="5" t="s">
        <v>1</v>
      </c>
      <c r="D41" s="36">
        <f t="shared" si="4"/>
        <v>27500</v>
      </c>
      <c r="E41" s="36">
        <f>E42+E43</f>
        <v>0</v>
      </c>
      <c r="F41" s="36">
        <f>F42+F43</f>
        <v>0</v>
      </c>
      <c r="G41" s="37">
        <f>G42+G43</f>
        <v>27500</v>
      </c>
      <c r="H41" s="78"/>
      <c r="I41" s="11"/>
    </row>
    <row r="42" spans="1:9" ht="15">
      <c r="A42" s="29">
        <v>14</v>
      </c>
      <c r="B42" s="54"/>
      <c r="C42" s="5" t="s">
        <v>2</v>
      </c>
      <c r="D42" s="36">
        <f t="shared" si="4"/>
        <v>27500</v>
      </c>
      <c r="E42" s="6"/>
      <c r="F42" s="6"/>
      <c r="G42" s="38">
        <v>27500</v>
      </c>
      <c r="H42" s="79"/>
      <c r="I42" s="11"/>
    </row>
    <row r="43" spans="1:9" ht="25.5">
      <c r="A43" s="29">
        <v>15</v>
      </c>
      <c r="B43" s="54"/>
      <c r="C43" s="5" t="s">
        <v>23</v>
      </c>
      <c r="D43" s="36">
        <f t="shared" si="4"/>
        <v>0</v>
      </c>
      <c r="E43" s="36">
        <f>E44+E45</f>
        <v>0</v>
      </c>
      <c r="F43" s="36">
        <f>F44+F45</f>
        <v>0</v>
      </c>
      <c r="G43" s="38">
        <v>0</v>
      </c>
      <c r="H43" s="80"/>
      <c r="I43" s="11"/>
    </row>
    <row r="44" spans="1:9" ht="15">
      <c r="A44" s="29">
        <v>16</v>
      </c>
      <c r="B44" s="53" t="s">
        <v>80</v>
      </c>
      <c r="C44" s="5" t="s">
        <v>1</v>
      </c>
      <c r="D44" s="36">
        <f t="shared" si="4"/>
        <v>35000</v>
      </c>
      <c r="E44" s="36">
        <f>E45+E46</f>
        <v>0</v>
      </c>
      <c r="F44" s="36">
        <f>F45+F46</f>
        <v>0</v>
      </c>
      <c r="G44" s="37">
        <f>G45+G46</f>
        <v>35000</v>
      </c>
      <c r="H44" s="78"/>
      <c r="I44" s="11"/>
    </row>
    <row r="45" spans="1:9" ht="15">
      <c r="A45" s="29">
        <v>17</v>
      </c>
      <c r="B45" s="54"/>
      <c r="C45" s="5" t="s">
        <v>2</v>
      </c>
      <c r="D45" s="36">
        <f t="shared" si="4"/>
        <v>35000</v>
      </c>
      <c r="E45" s="6"/>
      <c r="F45" s="6"/>
      <c r="G45" s="38">
        <v>35000</v>
      </c>
      <c r="H45" s="79"/>
      <c r="I45" s="11"/>
    </row>
    <row r="46" spans="1:9" ht="25.5">
      <c r="A46" s="29">
        <v>18</v>
      </c>
      <c r="B46" s="54"/>
      <c r="C46" s="5" t="s">
        <v>23</v>
      </c>
      <c r="D46" s="36">
        <f t="shared" si="4"/>
        <v>0</v>
      </c>
      <c r="E46" s="6"/>
      <c r="F46" s="6"/>
      <c r="G46" s="38"/>
      <c r="H46" s="80"/>
      <c r="I46" s="11"/>
    </row>
    <row r="47" spans="1:9" ht="15">
      <c r="A47" s="29">
        <v>19</v>
      </c>
      <c r="B47" s="53" t="s">
        <v>81</v>
      </c>
      <c r="C47" s="5" t="s">
        <v>1</v>
      </c>
      <c r="D47" s="36">
        <f t="shared" si="4"/>
        <v>127500</v>
      </c>
      <c r="E47" s="36">
        <f>E48+E49</f>
        <v>0</v>
      </c>
      <c r="F47" s="36">
        <f>F48+F49</f>
        <v>0</v>
      </c>
      <c r="G47" s="37">
        <f>G48+G49</f>
        <v>127500</v>
      </c>
      <c r="H47" s="78"/>
      <c r="I47" s="11"/>
    </row>
    <row r="48" spans="1:9" ht="15">
      <c r="A48" s="29">
        <v>20</v>
      </c>
      <c r="B48" s="54"/>
      <c r="C48" s="5" t="s">
        <v>2</v>
      </c>
      <c r="D48" s="36">
        <f t="shared" si="4"/>
        <v>127500</v>
      </c>
      <c r="E48" s="6"/>
      <c r="F48" s="6"/>
      <c r="G48" s="38">
        <v>127500</v>
      </c>
      <c r="H48" s="79"/>
      <c r="I48" s="11"/>
    </row>
    <row r="49" spans="1:9" ht="51" customHeight="1">
      <c r="A49" s="29">
        <v>21</v>
      </c>
      <c r="B49" s="54"/>
      <c r="C49" s="5" t="s">
        <v>23</v>
      </c>
      <c r="D49" s="36">
        <f t="shared" si="4"/>
        <v>0</v>
      </c>
      <c r="E49" s="36">
        <f>E50+E51</f>
        <v>0</v>
      </c>
      <c r="F49" s="36">
        <f>F50+F51</f>
        <v>0</v>
      </c>
      <c r="G49" s="38">
        <v>0</v>
      </c>
      <c r="H49" s="80"/>
      <c r="I49" s="11"/>
    </row>
    <row r="50" spans="1:9" ht="15">
      <c r="A50" s="29">
        <v>22</v>
      </c>
      <c r="B50" s="53" t="s">
        <v>82</v>
      </c>
      <c r="C50" s="5" t="s">
        <v>1</v>
      </c>
      <c r="D50" s="36">
        <f t="shared" si="4"/>
        <v>3000</v>
      </c>
      <c r="E50" s="36">
        <f>E51+E52</f>
        <v>0</v>
      </c>
      <c r="F50" s="36">
        <f>F51+F52</f>
        <v>0</v>
      </c>
      <c r="G50" s="37">
        <f>G51+G52</f>
        <v>3000</v>
      </c>
      <c r="H50" s="78"/>
      <c r="I50" s="11"/>
    </row>
    <row r="51" spans="1:9" ht="15">
      <c r="A51" s="29">
        <v>23</v>
      </c>
      <c r="B51" s="54"/>
      <c r="C51" s="5" t="s">
        <v>2</v>
      </c>
      <c r="D51" s="36">
        <f t="shared" si="4"/>
        <v>3000</v>
      </c>
      <c r="E51" s="6"/>
      <c r="F51" s="6"/>
      <c r="G51" s="38">
        <v>3000</v>
      </c>
      <c r="H51" s="79"/>
      <c r="I51" s="11"/>
    </row>
    <row r="52" spans="1:9" ht="25.5">
      <c r="A52" s="29">
        <v>24</v>
      </c>
      <c r="B52" s="54"/>
      <c r="C52" s="5" t="s">
        <v>23</v>
      </c>
      <c r="D52" s="36">
        <f t="shared" si="4"/>
        <v>0</v>
      </c>
      <c r="E52" s="36">
        <f>E53+E54</f>
        <v>0</v>
      </c>
      <c r="F52" s="36">
        <f>F53+F54</f>
        <v>0</v>
      </c>
      <c r="G52" s="38">
        <v>0</v>
      </c>
      <c r="H52" s="80"/>
      <c r="I52" s="11"/>
    </row>
    <row r="53" spans="1:9" ht="15">
      <c r="A53" s="29">
        <v>25</v>
      </c>
      <c r="B53" s="53" t="s">
        <v>83</v>
      </c>
      <c r="C53" s="5" t="s">
        <v>1</v>
      </c>
      <c r="D53" s="36">
        <f t="shared" si="4"/>
        <v>4800</v>
      </c>
      <c r="E53" s="36">
        <f>E54+E55</f>
        <v>0</v>
      </c>
      <c r="F53" s="36">
        <f>F54+F55</f>
        <v>0</v>
      </c>
      <c r="G53" s="37">
        <f>G54+G55</f>
        <v>4800</v>
      </c>
      <c r="H53" s="78"/>
      <c r="I53" s="11"/>
    </row>
    <row r="54" spans="1:9" ht="15">
      <c r="A54" s="29">
        <v>26</v>
      </c>
      <c r="B54" s="54"/>
      <c r="C54" s="5" t="s">
        <v>2</v>
      </c>
      <c r="D54" s="36">
        <f t="shared" si="4"/>
        <v>4800</v>
      </c>
      <c r="E54" s="6"/>
      <c r="F54" s="6"/>
      <c r="G54" s="38">
        <v>4800</v>
      </c>
      <c r="H54" s="79"/>
      <c r="I54" s="11"/>
    </row>
    <row r="55" spans="1:9" ht="25.5">
      <c r="A55" s="29">
        <v>27</v>
      </c>
      <c r="B55" s="54"/>
      <c r="C55" s="5" t="s">
        <v>23</v>
      </c>
      <c r="D55" s="36">
        <f t="shared" si="4"/>
        <v>0</v>
      </c>
      <c r="E55" s="36">
        <f>E56+E57</f>
        <v>0</v>
      </c>
      <c r="F55" s="36">
        <f>F56+F57</f>
        <v>0</v>
      </c>
      <c r="G55" s="38">
        <v>0</v>
      </c>
      <c r="H55" s="80"/>
      <c r="I55" s="11"/>
    </row>
    <row r="56" spans="1:9" ht="15">
      <c r="A56" s="29">
        <v>28</v>
      </c>
      <c r="B56" s="53" t="s">
        <v>84</v>
      </c>
      <c r="C56" s="5" t="s">
        <v>1</v>
      </c>
      <c r="D56" s="36">
        <f t="shared" si="4"/>
        <v>9000</v>
      </c>
      <c r="E56" s="36">
        <f>E57+E58</f>
        <v>0</v>
      </c>
      <c r="F56" s="36">
        <f>F57+F58</f>
        <v>0</v>
      </c>
      <c r="G56" s="37">
        <f>G57+G58</f>
        <v>9000</v>
      </c>
      <c r="H56" s="78"/>
      <c r="I56" s="11"/>
    </row>
    <row r="57" spans="1:9" ht="15">
      <c r="A57" s="29">
        <v>29</v>
      </c>
      <c r="B57" s="54"/>
      <c r="C57" s="5" t="s">
        <v>2</v>
      </c>
      <c r="D57" s="36">
        <f t="shared" si="4"/>
        <v>3000</v>
      </c>
      <c r="E57" s="6"/>
      <c r="F57" s="6"/>
      <c r="G57" s="38">
        <v>3000</v>
      </c>
      <c r="H57" s="79"/>
      <c r="I57" s="11"/>
    </row>
    <row r="58" spans="1:9" ht="25.5">
      <c r="A58" s="29">
        <v>30</v>
      </c>
      <c r="B58" s="54"/>
      <c r="C58" s="5" t="s">
        <v>23</v>
      </c>
      <c r="D58" s="36">
        <f t="shared" si="4"/>
        <v>6000</v>
      </c>
      <c r="E58" s="6"/>
      <c r="F58" s="6"/>
      <c r="G58" s="38">
        <v>6000</v>
      </c>
      <c r="H58" s="80"/>
      <c r="I58" s="11"/>
    </row>
    <row r="59" spans="1:9" ht="15">
      <c r="A59" s="29">
        <v>31</v>
      </c>
      <c r="B59" s="53" t="s">
        <v>85</v>
      </c>
      <c r="C59" s="5" t="s">
        <v>1</v>
      </c>
      <c r="D59" s="36">
        <f t="shared" si="4"/>
        <v>5000</v>
      </c>
      <c r="E59" s="36">
        <f>E60+E61</f>
        <v>0</v>
      </c>
      <c r="F59" s="36">
        <f>F60+F61</f>
        <v>0</v>
      </c>
      <c r="G59" s="37">
        <f>G60+G61</f>
        <v>5000</v>
      </c>
      <c r="H59" s="78"/>
      <c r="I59" s="11"/>
    </row>
    <row r="60" spans="1:9" ht="15">
      <c r="A60" s="29">
        <v>32</v>
      </c>
      <c r="B60" s="54"/>
      <c r="C60" s="5" t="s">
        <v>2</v>
      </c>
      <c r="D60" s="36">
        <f t="shared" si="4"/>
        <v>0</v>
      </c>
      <c r="E60" s="36">
        <f>E61+E62</f>
        <v>0</v>
      </c>
      <c r="F60" s="36">
        <f>F61+F62</f>
        <v>0</v>
      </c>
      <c r="G60" s="38">
        <v>0</v>
      </c>
      <c r="H60" s="79"/>
      <c r="I60" s="11"/>
    </row>
    <row r="61" spans="1:9" ht="25.5">
      <c r="A61" s="29">
        <v>33</v>
      </c>
      <c r="B61" s="54"/>
      <c r="C61" s="5" t="s">
        <v>23</v>
      </c>
      <c r="D61" s="36">
        <f t="shared" si="4"/>
        <v>5000</v>
      </c>
      <c r="E61" s="6"/>
      <c r="F61" s="6"/>
      <c r="G61" s="38">
        <v>5000</v>
      </c>
      <c r="H61" s="80"/>
      <c r="I61" s="11"/>
    </row>
    <row r="62" spans="1:9" ht="15">
      <c r="A62" s="29">
        <v>34</v>
      </c>
      <c r="B62" s="53" t="s">
        <v>87</v>
      </c>
      <c r="C62" s="5" t="s">
        <v>1</v>
      </c>
      <c r="D62" s="36">
        <f t="shared" si="4"/>
        <v>13000</v>
      </c>
      <c r="E62" s="36">
        <f>E63+E64</f>
        <v>0</v>
      </c>
      <c r="F62" s="36">
        <f>F63+F64</f>
        <v>0</v>
      </c>
      <c r="G62" s="37">
        <f>G63+G64</f>
        <v>13000</v>
      </c>
      <c r="H62" s="78"/>
      <c r="I62" s="11"/>
    </row>
    <row r="63" spans="1:9" ht="15">
      <c r="A63" s="29">
        <v>35</v>
      </c>
      <c r="B63" s="54"/>
      <c r="C63" s="5" t="s">
        <v>2</v>
      </c>
      <c r="D63" s="36">
        <f t="shared" si="4"/>
        <v>13000</v>
      </c>
      <c r="E63" s="6"/>
      <c r="F63" s="6"/>
      <c r="G63" s="38">
        <v>13000</v>
      </c>
      <c r="H63" s="79"/>
      <c r="I63" s="11"/>
    </row>
    <row r="64" spans="1:9" ht="25.5">
      <c r="A64" s="29">
        <v>36</v>
      </c>
      <c r="B64" s="54"/>
      <c r="C64" s="5" t="s">
        <v>23</v>
      </c>
      <c r="D64" s="36">
        <f t="shared" si="4"/>
        <v>0</v>
      </c>
      <c r="E64" s="36">
        <f>E65+E66</f>
        <v>0</v>
      </c>
      <c r="F64" s="36">
        <f>F65+F66</f>
        <v>0</v>
      </c>
      <c r="G64" s="38">
        <v>0</v>
      </c>
      <c r="H64" s="80"/>
      <c r="I64" s="11"/>
    </row>
    <row r="65" spans="1:9" ht="15">
      <c r="A65" s="29">
        <v>37</v>
      </c>
      <c r="B65" s="53" t="s">
        <v>88</v>
      </c>
      <c r="C65" s="5" t="s">
        <v>1</v>
      </c>
      <c r="D65" s="36">
        <f t="shared" si="4"/>
        <v>3300</v>
      </c>
      <c r="E65" s="36">
        <f>E66+E67</f>
        <v>0</v>
      </c>
      <c r="F65" s="36">
        <f>F66+F67</f>
        <v>0</v>
      </c>
      <c r="G65" s="37">
        <f>G66+G67</f>
        <v>3300</v>
      </c>
      <c r="H65" s="78"/>
      <c r="I65" s="11"/>
    </row>
    <row r="66" spans="1:9" ht="15">
      <c r="A66" s="29">
        <v>38</v>
      </c>
      <c r="B66" s="54"/>
      <c r="C66" s="5" t="s">
        <v>2</v>
      </c>
      <c r="D66" s="36">
        <f t="shared" si="4"/>
        <v>3300</v>
      </c>
      <c r="E66" s="6"/>
      <c r="F66" s="6"/>
      <c r="G66" s="38">
        <v>3300</v>
      </c>
      <c r="H66" s="79"/>
      <c r="I66" s="11"/>
    </row>
    <row r="67" spans="1:9" ht="25.5">
      <c r="A67" s="29">
        <v>39</v>
      </c>
      <c r="B67" s="54"/>
      <c r="C67" s="5" t="s">
        <v>23</v>
      </c>
      <c r="D67" s="36">
        <f t="shared" si="4"/>
        <v>0</v>
      </c>
      <c r="E67" s="36">
        <f aca="true" t="shared" si="6" ref="E67:F69">E68+E69</f>
        <v>0</v>
      </c>
      <c r="F67" s="36">
        <f t="shared" si="6"/>
        <v>0</v>
      </c>
      <c r="G67" s="38">
        <v>0</v>
      </c>
      <c r="H67" s="80"/>
      <c r="I67" s="11"/>
    </row>
    <row r="68" spans="1:9" ht="15">
      <c r="A68" s="29">
        <v>40</v>
      </c>
      <c r="B68" s="53" t="s">
        <v>89</v>
      </c>
      <c r="C68" s="5" t="s">
        <v>1</v>
      </c>
      <c r="D68" s="36">
        <f t="shared" si="4"/>
        <v>180000</v>
      </c>
      <c r="E68" s="36">
        <f t="shared" si="6"/>
        <v>0</v>
      </c>
      <c r="F68" s="36">
        <f t="shared" si="6"/>
        <v>0</v>
      </c>
      <c r="G68" s="37">
        <f>G69+G70</f>
        <v>180000</v>
      </c>
      <c r="H68" s="78"/>
      <c r="I68" s="11"/>
    </row>
    <row r="69" spans="1:9" ht="15">
      <c r="A69" s="29">
        <v>41</v>
      </c>
      <c r="B69" s="54"/>
      <c r="C69" s="5" t="s">
        <v>2</v>
      </c>
      <c r="D69" s="36">
        <f t="shared" si="4"/>
        <v>0</v>
      </c>
      <c r="E69" s="36">
        <f t="shared" si="6"/>
        <v>0</v>
      </c>
      <c r="F69" s="36">
        <f t="shared" si="6"/>
        <v>0</v>
      </c>
      <c r="G69" s="38">
        <v>0</v>
      </c>
      <c r="H69" s="79"/>
      <c r="I69" s="11"/>
    </row>
    <row r="70" spans="1:9" ht="25.5">
      <c r="A70" s="29">
        <v>42</v>
      </c>
      <c r="B70" s="54"/>
      <c r="C70" s="5" t="s">
        <v>23</v>
      </c>
      <c r="D70" s="36">
        <f t="shared" si="4"/>
        <v>180000</v>
      </c>
      <c r="E70" s="6"/>
      <c r="F70" s="6"/>
      <c r="G70" s="38">
        <v>180000</v>
      </c>
      <c r="H70" s="80"/>
      <c r="I70" s="11"/>
    </row>
    <row r="71" spans="1:9" ht="15">
      <c r="A71" s="29">
        <v>43</v>
      </c>
      <c r="B71" s="73" t="s">
        <v>90</v>
      </c>
      <c r="C71" s="5" t="s">
        <v>1</v>
      </c>
      <c r="D71" s="36">
        <f t="shared" si="4"/>
        <v>215000</v>
      </c>
      <c r="E71" s="36">
        <f>E72+E73</f>
        <v>0</v>
      </c>
      <c r="F71" s="36">
        <f>F72+F73</f>
        <v>0</v>
      </c>
      <c r="G71" s="37">
        <f>G72+G73</f>
        <v>215000</v>
      </c>
      <c r="H71" s="78"/>
      <c r="I71" s="11"/>
    </row>
    <row r="72" spans="1:9" ht="15">
      <c r="A72" s="29">
        <v>44</v>
      </c>
      <c r="B72" s="74"/>
      <c r="C72" s="5" t="s">
        <v>2</v>
      </c>
      <c r="D72" s="36">
        <f t="shared" si="4"/>
        <v>215000</v>
      </c>
      <c r="E72" s="6"/>
      <c r="F72" s="6"/>
      <c r="G72" s="38">
        <v>215000</v>
      </c>
      <c r="H72" s="79"/>
      <c r="I72" s="11"/>
    </row>
    <row r="73" spans="1:9" ht="25.5">
      <c r="A73" s="29">
        <v>45</v>
      </c>
      <c r="B73" s="74"/>
      <c r="C73" s="5" t="s">
        <v>23</v>
      </c>
      <c r="D73" s="36">
        <f t="shared" si="4"/>
        <v>0</v>
      </c>
      <c r="E73" s="36">
        <f>E74+E75</f>
        <v>0</v>
      </c>
      <c r="F73" s="36">
        <f>F74+F75</f>
        <v>0</v>
      </c>
      <c r="G73" s="38">
        <v>0</v>
      </c>
      <c r="H73" s="80"/>
      <c r="I73" s="11"/>
    </row>
    <row r="74" spans="1:9" ht="15">
      <c r="A74" s="29">
        <v>46</v>
      </c>
      <c r="B74" s="53" t="s">
        <v>91</v>
      </c>
      <c r="C74" s="5" t="s">
        <v>1</v>
      </c>
      <c r="D74" s="36">
        <f aca="true" t="shared" si="7" ref="D74:D82">E74+F74+G74</f>
        <v>1933300</v>
      </c>
      <c r="E74" s="36">
        <f>E75+E76</f>
        <v>0</v>
      </c>
      <c r="F74" s="36">
        <f>F75+F76</f>
        <v>0</v>
      </c>
      <c r="G74" s="37">
        <f>G75+G76</f>
        <v>1933300</v>
      </c>
      <c r="H74" s="78"/>
      <c r="I74" s="11"/>
    </row>
    <row r="75" spans="1:9" ht="15">
      <c r="A75" s="29">
        <v>47</v>
      </c>
      <c r="B75" s="54"/>
      <c r="C75" s="5" t="s">
        <v>2</v>
      </c>
      <c r="D75" s="36">
        <f t="shared" si="7"/>
        <v>1933300</v>
      </c>
      <c r="E75" s="6"/>
      <c r="F75" s="6"/>
      <c r="G75" s="38">
        <v>1933300</v>
      </c>
      <c r="H75" s="79"/>
      <c r="I75" s="11"/>
    </row>
    <row r="76" spans="1:9" ht="36.75" customHeight="1">
      <c r="A76" s="29">
        <v>48</v>
      </c>
      <c r="B76" s="54"/>
      <c r="C76" s="5" t="s">
        <v>23</v>
      </c>
      <c r="D76" s="36">
        <f t="shared" si="7"/>
        <v>0</v>
      </c>
      <c r="E76" s="36">
        <f>E77+E78</f>
        <v>0</v>
      </c>
      <c r="F76" s="36">
        <f>F77+F78</f>
        <v>0</v>
      </c>
      <c r="G76" s="38">
        <v>0</v>
      </c>
      <c r="H76" s="80"/>
      <c r="I76" s="11"/>
    </row>
    <row r="77" spans="1:9" ht="15">
      <c r="A77" s="29">
        <v>49</v>
      </c>
      <c r="B77" s="53" t="s">
        <v>92</v>
      </c>
      <c r="C77" s="5" t="s">
        <v>1</v>
      </c>
      <c r="D77" s="36">
        <f t="shared" si="7"/>
        <v>484300</v>
      </c>
      <c r="E77" s="36">
        <f>E78+E79</f>
        <v>0</v>
      </c>
      <c r="F77" s="36">
        <f>F78+F79</f>
        <v>0</v>
      </c>
      <c r="G77" s="37">
        <f>G78+G79</f>
        <v>484300</v>
      </c>
      <c r="H77" s="78"/>
      <c r="I77" s="11"/>
    </row>
    <row r="78" spans="1:9" ht="15">
      <c r="A78" s="29">
        <v>50</v>
      </c>
      <c r="B78" s="54"/>
      <c r="C78" s="5" t="s">
        <v>2</v>
      </c>
      <c r="D78" s="36">
        <f t="shared" si="7"/>
        <v>391300</v>
      </c>
      <c r="E78" s="6"/>
      <c r="F78" s="6"/>
      <c r="G78" s="38">
        <v>391300</v>
      </c>
      <c r="H78" s="79"/>
      <c r="I78" s="11"/>
    </row>
    <row r="79" spans="1:9" ht="75" customHeight="1">
      <c r="A79" s="29">
        <v>51</v>
      </c>
      <c r="B79" s="54"/>
      <c r="C79" s="5" t="s">
        <v>23</v>
      </c>
      <c r="D79" s="36">
        <f t="shared" si="7"/>
        <v>93000</v>
      </c>
      <c r="E79" s="6"/>
      <c r="F79" s="6"/>
      <c r="G79" s="38">
        <v>93000</v>
      </c>
      <c r="H79" s="80"/>
      <c r="I79" s="11"/>
    </row>
    <row r="80" spans="1:9" ht="15">
      <c r="A80" s="29">
        <v>52</v>
      </c>
      <c r="B80" s="53" t="s">
        <v>93</v>
      </c>
      <c r="C80" s="5" t="s">
        <v>1</v>
      </c>
      <c r="D80" s="36">
        <f t="shared" si="7"/>
        <v>9753600</v>
      </c>
      <c r="E80" s="36">
        <f>E81+E82</f>
        <v>0</v>
      </c>
      <c r="F80" s="36">
        <f>F81+F82</f>
        <v>0</v>
      </c>
      <c r="G80" s="37">
        <f>G81+G82</f>
        <v>9753600</v>
      </c>
      <c r="H80" s="78"/>
      <c r="I80" s="11"/>
    </row>
    <row r="81" spans="1:9" ht="15">
      <c r="A81" s="29">
        <v>53</v>
      </c>
      <c r="B81" s="54"/>
      <c r="C81" s="5" t="s">
        <v>2</v>
      </c>
      <c r="D81" s="36">
        <f t="shared" si="7"/>
        <v>0</v>
      </c>
      <c r="E81" s="36">
        <f>E82+E83</f>
        <v>0</v>
      </c>
      <c r="F81" s="36">
        <f>F82+F83</f>
        <v>0</v>
      </c>
      <c r="G81" s="38">
        <v>0</v>
      </c>
      <c r="H81" s="79"/>
      <c r="I81" s="11"/>
    </row>
    <row r="82" spans="1:9" ht="129" customHeight="1">
      <c r="A82" s="29">
        <v>54</v>
      </c>
      <c r="B82" s="54"/>
      <c r="C82" s="5" t="s">
        <v>23</v>
      </c>
      <c r="D82" s="36">
        <f t="shared" si="7"/>
        <v>9753600</v>
      </c>
      <c r="E82" s="6"/>
      <c r="F82" s="6"/>
      <c r="G82" s="38">
        <v>9753600</v>
      </c>
      <c r="H82" s="80"/>
      <c r="I82" s="11"/>
    </row>
    <row r="83" spans="1:9" ht="15">
      <c r="A83" s="29">
        <v>55</v>
      </c>
      <c r="B83" s="53" t="s">
        <v>94</v>
      </c>
      <c r="C83" s="5" t="s">
        <v>1</v>
      </c>
      <c r="D83" s="36">
        <f>E83+F83+G83</f>
        <v>89000</v>
      </c>
      <c r="E83" s="36">
        <f>E84+E85</f>
        <v>0</v>
      </c>
      <c r="F83" s="36">
        <f>F84+F85</f>
        <v>0</v>
      </c>
      <c r="G83" s="37">
        <f>G84+G85</f>
        <v>89000</v>
      </c>
      <c r="H83" s="78"/>
      <c r="I83" s="11"/>
    </row>
    <row r="84" spans="1:9" ht="15">
      <c r="A84" s="29">
        <v>56</v>
      </c>
      <c r="B84" s="54"/>
      <c r="C84" s="5" t="s">
        <v>2</v>
      </c>
      <c r="D84" s="36">
        <f>E84+F84+G84</f>
        <v>39000</v>
      </c>
      <c r="E84" s="36">
        <f aca="true" t="shared" si="8" ref="E84:E98">E85+E86</f>
        <v>0</v>
      </c>
      <c r="F84" s="36">
        <f aca="true" t="shared" si="9" ref="F84:F98">F85+F86</f>
        <v>0</v>
      </c>
      <c r="G84" s="38">
        <v>39000</v>
      </c>
      <c r="H84" s="79"/>
      <c r="I84" s="11"/>
    </row>
    <row r="85" spans="1:9" ht="25.5">
      <c r="A85" s="29">
        <v>57</v>
      </c>
      <c r="B85" s="54"/>
      <c r="C85" s="5" t="s">
        <v>23</v>
      </c>
      <c r="D85" s="36">
        <f>E85+F85+G85</f>
        <v>50000</v>
      </c>
      <c r="E85" s="36">
        <f t="shared" si="8"/>
        <v>0</v>
      </c>
      <c r="F85" s="36">
        <f t="shared" si="9"/>
        <v>0</v>
      </c>
      <c r="G85" s="38">
        <v>50000</v>
      </c>
      <c r="H85" s="80"/>
      <c r="I85" s="11"/>
    </row>
    <row r="86" spans="1:9" ht="15">
      <c r="A86" s="29">
        <v>58</v>
      </c>
      <c r="B86" s="53" t="s">
        <v>97</v>
      </c>
      <c r="C86" s="5" t="s">
        <v>1</v>
      </c>
      <c r="D86" s="36">
        <f aca="true" t="shared" si="10" ref="D86:D103">E86+F86+G86</f>
        <v>257000</v>
      </c>
      <c r="E86" s="36">
        <f t="shared" si="8"/>
        <v>0</v>
      </c>
      <c r="F86" s="36">
        <f t="shared" si="9"/>
        <v>0</v>
      </c>
      <c r="G86" s="37">
        <f>G87+G88</f>
        <v>257000</v>
      </c>
      <c r="H86" s="78"/>
      <c r="I86" s="11"/>
    </row>
    <row r="87" spans="1:9" ht="15">
      <c r="A87" s="29">
        <v>59</v>
      </c>
      <c r="B87" s="54"/>
      <c r="C87" s="5" t="s">
        <v>2</v>
      </c>
      <c r="D87" s="36">
        <f t="shared" si="10"/>
        <v>207000</v>
      </c>
      <c r="E87" s="36">
        <f t="shared" si="8"/>
        <v>0</v>
      </c>
      <c r="F87" s="36">
        <f t="shared" si="9"/>
        <v>0</v>
      </c>
      <c r="G87" s="38">
        <v>207000</v>
      </c>
      <c r="H87" s="79"/>
      <c r="I87" s="11"/>
    </row>
    <row r="88" spans="1:9" ht="48.75" customHeight="1">
      <c r="A88" s="29">
        <v>60</v>
      </c>
      <c r="B88" s="54"/>
      <c r="C88" s="5" t="s">
        <v>23</v>
      </c>
      <c r="D88" s="36">
        <f t="shared" si="10"/>
        <v>50000</v>
      </c>
      <c r="E88" s="36">
        <f t="shared" si="8"/>
        <v>0</v>
      </c>
      <c r="F88" s="36">
        <f t="shared" si="9"/>
        <v>0</v>
      </c>
      <c r="G88" s="38">
        <v>50000</v>
      </c>
      <c r="H88" s="80"/>
      <c r="I88" s="11"/>
    </row>
    <row r="89" spans="1:9" ht="15">
      <c r="A89" s="29">
        <v>61</v>
      </c>
      <c r="B89" s="53" t="s">
        <v>98</v>
      </c>
      <c r="C89" s="5" t="s">
        <v>1</v>
      </c>
      <c r="D89" s="36">
        <f t="shared" si="10"/>
        <v>2500000</v>
      </c>
      <c r="E89" s="36">
        <f t="shared" si="8"/>
        <v>0</v>
      </c>
      <c r="F89" s="36">
        <f t="shared" si="9"/>
        <v>0</v>
      </c>
      <c r="G89" s="37">
        <f>G90+G91</f>
        <v>2500000</v>
      </c>
      <c r="H89" s="78"/>
      <c r="I89" s="11"/>
    </row>
    <row r="90" spans="1:9" ht="15">
      <c r="A90" s="29">
        <v>62</v>
      </c>
      <c r="B90" s="54"/>
      <c r="C90" s="5" t="s">
        <v>2</v>
      </c>
      <c r="D90" s="36">
        <f t="shared" si="10"/>
        <v>500000</v>
      </c>
      <c r="E90" s="36">
        <f t="shared" si="8"/>
        <v>0</v>
      </c>
      <c r="F90" s="36">
        <f t="shared" si="9"/>
        <v>0</v>
      </c>
      <c r="G90" s="38">
        <v>500000</v>
      </c>
      <c r="H90" s="79"/>
      <c r="I90" s="11"/>
    </row>
    <row r="91" spans="1:9" ht="42" customHeight="1">
      <c r="A91" s="29">
        <v>63</v>
      </c>
      <c r="B91" s="54"/>
      <c r="C91" s="5" t="s">
        <v>23</v>
      </c>
      <c r="D91" s="36">
        <f t="shared" si="10"/>
        <v>2000000</v>
      </c>
      <c r="E91" s="36">
        <f t="shared" si="8"/>
        <v>0</v>
      </c>
      <c r="F91" s="36">
        <f t="shared" si="9"/>
        <v>0</v>
      </c>
      <c r="G91" s="38">
        <v>2000000</v>
      </c>
      <c r="H91" s="80"/>
      <c r="I91" s="11"/>
    </row>
    <row r="92" spans="1:9" ht="15">
      <c r="A92" s="29">
        <v>64</v>
      </c>
      <c r="B92" s="53" t="s">
        <v>99</v>
      </c>
      <c r="C92" s="5" t="s">
        <v>1</v>
      </c>
      <c r="D92" s="36">
        <f t="shared" si="10"/>
        <v>3100000</v>
      </c>
      <c r="E92" s="36">
        <f t="shared" si="8"/>
        <v>0</v>
      </c>
      <c r="F92" s="36">
        <f t="shared" si="9"/>
        <v>0</v>
      </c>
      <c r="G92" s="37">
        <f>G93+G94</f>
        <v>3100000</v>
      </c>
      <c r="H92" s="78"/>
      <c r="I92" s="11"/>
    </row>
    <row r="93" spans="1:9" ht="15">
      <c r="A93" s="29">
        <v>65</v>
      </c>
      <c r="B93" s="54"/>
      <c r="C93" s="5" t="s">
        <v>2</v>
      </c>
      <c r="D93" s="36">
        <f t="shared" si="10"/>
        <v>3100000</v>
      </c>
      <c r="E93" s="36">
        <f t="shared" si="8"/>
        <v>0</v>
      </c>
      <c r="F93" s="36">
        <f t="shared" si="9"/>
        <v>0</v>
      </c>
      <c r="G93" s="38">
        <v>3100000</v>
      </c>
      <c r="H93" s="79"/>
      <c r="I93" s="11"/>
    </row>
    <row r="94" spans="1:9" ht="55.5" customHeight="1">
      <c r="A94" s="29">
        <v>66</v>
      </c>
      <c r="B94" s="54"/>
      <c r="C94" s="5" t="s">
        <v>23</v>
      </c>
      <c r="D94" s="36">
        <f t="shared" si="10"/>
        <v>0</v>
      </c>
      <c r="E94" s="36">
        <f t="shared" si="8"/>
        <v>0</v>
      </c>
      <c r="F94" s="36">
        <f t="shared" si="9"/>
        <v>0</v>
      </c>
      <c r="G94" s="38">
        <v>0</v>
      </c>
      <c r="H94" s="80"/>
      <c r="I94" s="11"/>
    </row>
    <row r="95" spans="1:9" ht="15">
      <c r="A95" s="29">
        <v>67</v>
      </c>
      <c r="B95" s="53" t="s">
        <v>100</v>
      </c>
      <c r="C95" s="5" t="s">
        <v>1</v>
      </c>
      <c r="D95" s="36">
        <f t="shared" si="10"/>
        <v>400000</v>
      </c>
      <c r="E95" s="36">
        <f t="shared" si="8"/>
        <v>0</v>
      </c>
      <c r="F95" s="36">
        <f t="shared" si="9"/>
        <v>0</v>
      </c>
      <c r="G95" s="37">
        <f>G96+G97</f>
        <v>400000</v>
      </c>
      <c r="H95" s="78"/>
      <c r="I95" s="11"/>
    </row>
    <row r="96" spans="1:9" ht="15">
      <c r="A96" s="29">
        <v>68</v>
      </c>
      <c r="B96" s="54"/>
      <c r="C96" s="5" t="s">
        <v>2</v>
      </c>
      <c r="D96" s="36">
        <f t="shared" si="10"/>
        <v>0</v>
      </c>
      <c r="E96" s="36">
        <f t="shared" si="8"/>
        <v>0</v>
      </c>
      <c r="F96" s="36">
        <f t="shared" si="9"/>
        <v>0</v>
      </c>
      <c r="G96" s="38">
        <v>0</v>
      </c>
      <c r="H96" s="79"/>
      <c r="I96" s="11"/>
    </row>
    <row r="97" spans="1:9" ht="81" customHeight="1">
      <c r="A97" s="29">
        <v>69</v>
      </c>
      <c r="B97" s="54"/>
      <c r="C97" s="5" t="s">
        <v>23</v>
      </c>
      <c r="D97" s="36">
        <f t="shared" si="10"/>
        <v>400000</v>
      </c>
      <c r="E97" s="36">
        <f t="shared" si="8"/>
        <v>0</v>
      </c>
      <c r="F97" s="36">
        <f t="shared" si="9"/>
        <v>0</v>
      </c>
      <c r="G97" s="38">
        <v>400000</v>
      </c>
      <c r="H97" s="80"/>
      <c r="I97" s="11"/>
    </row>
    <row r="98" spans="1:9" ht="15">
      <c r="A98" s="29">
        <v>70</v>
      </c>
      <c r="B98" s="53" t="s">
        <v>101</v>
      </c>
      <c r="C98" s="5" t="s">
        <v>1</v>
      </c>
      <c r="D98" s="36">
        <f t="shared" si="10"/>
        <v>200000</v>
      </c>
      <c r="E98" s="36">
        <f t="shared" si="8"/>
        <v>0</v>
      </c>
      <c r="F98" s="36">
        <f t="shared" si="9"/>
        <v>0</v>
      </c>
      <c r="G98" s="37">
        <f>G99+G100</f>
        <v>200000</v>
      </c>
      <c r="H98" s="78"/>
      <c r="I98" s="11"/>
    </row>
    <row r="99" spans="1:9" ht="15">
      <c r="A99" s="29">
        <v>71</v>
      </c>
      <c r="B99" s="54"/>
      <c r="C99" s="5" t="s">
        <v>2</v>
      </c>
      <c r="D99" s="36">
        <f t="shared" si="10"/>
        <v>10800</v>
      </c>
      <c r="E99" s="6"/>
      <c r="F99" s="6"/>
      <c r="G99" s="38">
        <v>10800</v>
      </c>
      <c r="H99" s="79"/>
      <c r="I99" s="11"/>
    </row>
    <row r="100" spans="1:9" ht="25.5">
      <c r="A100" s="29">
        <v>72</v>
      </c>
      <c r="B100" s="54"/>
      <c r="C100" s="5" t="s">
        <v>23</v>
      </c>
      <c r="D100" s="36">
        <f t="shared" si="10"/>
        <v>189200</v>
      </c>
      <c r="E100" s="6"/>
      <c r="F100" s="6"/>
      <c r="G100" s="38">
        <v>189200</v>
      </c>
      <c r="H100" s="80"/>
      <c r="I100" s="11"/>
    </row>
    <row r="101" spans="1:9" ht="15">
      <c r="A101" s="29">
        <v>73</v>
      </c>
      <c r="B101" s="53" t="s">
        <v>102</v>
      </c>
      <c r="C101" s="5" t="s">
        <v>1</v>
      </c>
      <c r="D101" s="36">
        <f t="shared" si="10"/>
        <v>160200</v>
      </c>
      <c r="E101" s="36">
        <f>E102+E103</f>
        <v>0</v>
      </c>
      <c r="F101" s="36">
        <f>F102+F103</f>
        <v>0</v>
      </c>
      <c r="G101" s="37">
        <f>G102+G103</f>
        <v>160200</v>
      </c>
      <c r="H101" s="78"/>
      <c r="I101" s="11"/>
    </row>
    <row r="102" spans="1:9" ht="15">
      <c r="A102" s="29">
        <v>74</v>
      </c>
      <c r="B102" s="54"/>
      <c r="C102" s="5" t="s">
        <v>2</v>
      </c>
      <c r="D102" s="36">
        <f t="shared" si="10"/>
        <v>4300</v>
      </c>
      <c r="E102" s="6"/>
      <c r="F102" s="6"/>
      <c r="G102" s="38">
        <v>4300</v>
      </c>
      <c r="H102" s="79"/>
      <c r="I102" s="11"/>
    </row>
    <row r="103" spans="1:9" ht="25.5">
      <c r="A103" s="29">
        <v>75</v>
      </c>
      <c r="B103" s="54"/>
      <c r="C103" s="5" t="s">
        <v>23</v>
      </c>
      <c r="D103" s="36">
        <f t="shared" si="10"/>
        <v>155900</v>
      </c>
      <c r="E103" s="6"/>
      <c r="F103" s="6"/>
      <c r="G103" s="38">
        <v>155900</v>
      </c>
      <c r="H103" s="80"/>
      <c r="I103" s="11"/>
    </row>
    <row r="104" spans="1:9" ht="25.5" customHeight="1">
      <c r="A104" s="29">
        <v>76</v>
      </c>
      <c r="B104" s="49" t="s">
        <v>18</v>
      </c>
      <c r="C104" s="50"/>
      <c r="D104" s="50"/>
      <c r="E104" s="50"/>
      <c r="F104" s="50"/>
      <c r="G104" s="50"/>
      <c r="H104" s="51"/>
      <c r="I104" s="16"/>
    </row>
    <row r="105" spans="1:9" ht="17.25" customHeight="1">
      <c r="A105" s="29">
        <v>77</v>
      </c>
      <c r="B105" s="58" t="s">
        <v>130</v>
      </c>
      <c r="C105" s="5" t="s">
        <v>1</v>
      </c>
      <c r="D105" s="20">
        <f aca="true" t="shared" si="11" ref="D105:E107">E105+F105+G105</f>
        <v>144000</v>
      </c>
      <c r="E105" s="20">
        <f>E106+E107</f>
        <v>72000</v>
      </c>
      <c r="F105" s="20">
        <f>F106+F107</f>
        <v>72000</v>
      </c>
      <c r="G105" s="20">
        <v>0</v>
      </c>
      <c r="H105" s="62" t="s">
        <v>106</v>
      </c>
      <c r="I105" s="16"/>
    </row>
    <row r="106" spans="1:9" ht="17.25" customHeight="1">
      <c r="A106" s="29">
        <v>78</v>
      </c>
      <c r="B106" s="58"/>
      <c r="C106" s="5" t="s">
        <v>2</v>
      </c>
      <c r="D106" s="20">
        <f t="shared" si="11"/>
        <v>144000</v>
      </c>
      <c r="E106" s="20">
        <v>72000</v>
      </c>
      <c r="F106" s="20">
        <v>72000</v>
      </c>
      <c r="G106" s="20">
        <v>0</v>
      </c>
      <c r="H106" s="63"/>
      <c r="I106" s="16"/>
    </row>
    <row r="107" spans="1:9" ht="30" customHeight="1">
      <c r="A107" s="29">
        <v>79</v>
      </c>
      <c r="B107" s="58"/>
      <c r="C107" s="5" t="s">
        <v>23</v>
      </c>
      <c r="D107" s="20">
        <f t="shared" si="11"/>
        <v>0</v>
      </c>
      <c r="E107" s="20">
        <f t="shared" si="11"/>
        <v>0</v>
      </c>
      <c r="F107" s="20">
        <f>G107+H107+I107</f>
        <v>0</v>
      </c>
      <c r="G107" s="20">
        <v>0</v>
      </c>
      <c r="H107" s="64"/>
      <c r="I107" s="16"/>
    </row>
    <row r="108" spans="1:9" ht="17.25" customHeight="1">
      <c r="A108" s="29">
        <v>80</v>
      </c>
      <c r="B108" s="59" t="s">
        <v>26</v>
      </c>
      <c r="C108" s="5" t="s">
        <v>1</v>
      </c>
      <c r="D108" s="20">
        <f>E108+F108+G108</f>
        <v>132000</v>
      </c>
      <c r="E108" s="20">
        <f>E109+E110</f>
        <v>66000</v>
      </c>
      <c r="F108" s="20">
        <f>F109+F110</f>
        <v>66000</v>
      </c>
      <c r="G108" s="20">
        <v>0</v>
      </c>
      <c r="H108" s="62" t="s">
        <v>107</v>
      </c>
      <c r="I108" s="16"/>
    </row>
    <row r="109" spans="1:9" ht="17.25" customHeight="1">
      <c r="A109" s="29">
        <v>81</v>
      </c>
      <c r="B109" s="60"/>
      <c r="C109" s="5" t="s">
        <v>2</v>
      </c>
      <c r="D109" s="20">
        <f>E109+F109+G109</f>
        <v>132000</v>
      </c>
      <c r="E109" s="20">
        <v>66000</v>
      </c>
      <c r="F109" s="20">
        <v>66000</v>
      </c>
      <c r="G109" s="20">
        <v>0</v>
      </c>
      <c r="H109" s="63"/>
      <c r="I109" s="16"/>
    </row>
    <row r="110" spans="1:9" ht="28.5" customHeight="1">
      <c r="A110" s="29">
        <v>82</v>
      </c>
      <c r="B110" s="61"/>
      <c r="C110" s="5" t="s">
        <v>23</v>
      </c>
      <c r="D110" s="20">
        <f>E110+F110+G110</f>
        <v>0</v>
      </c>
      <c r="E110" s="20">
        <f>F110+G110+H110</f>
        <v>0</v>
      </c>
      <c r="F110" s="20">
        <f>G110+H110+I110</f>
        <v>0</v>
      </c>
      <c r="G110" s="20">
        <v>0</v>
      </c>
      <c r="H110" s="64"/>
      <c r="I110" s="16"/>
    </row>
    <row r="111" spans="1:9" ht="17.25" customHeight="1">
      <c r="A111" s="29">
        <v>83</v>
      </c>
      <c r="B111" s="59" t="s">
        <v>27</v>
      </c>
      <c r="C111" s="5" t="s">
        <v>1</v>
      </c>
      <c r="D111" s="20">
        <f>E111+F111+G111</f>
        <v>72000</v>
      </c>
      <c r="E111" s="20">
        <f>E112+E113</f>
        <v>36000</v>
      </c>
      <c r="F111" s="20">
        <f>F112+F113</f>
        <v>36000</v>
      </c>
      <c r="G111" s="20">
        <v>0</v>
      </c>
      <c r="H111" s="62" t="s">
        <v>108</v>
      </c>
      <c r="I111" s="16"/>
    </row>
    <row r="112" spans="1:9" ht="17.25" customHeight="1">
      <c r="A112" s="29">
        <v>84</v>
      </c>
      <c r="B112" s="60"/>
      <c r="C112" s="5" t="s">
        <v>2</v>
      </c>
      <c r="D112" s="20">
        <f>E112+F112+G112</f>
        <v>0</v>
      </c>
      <c r="E112" s="20">
        <v>0</v>
      </c>
      <c r="F112" s="20">
        <v>0</v>
      </c>
      <c r="G112" s="20">
        <v>0</v>
      </c>
      <c r="H112" s="63"/>
      <c r="I112" s="16"/>
    </row>
    <row r="113" spans="1:9" ht="28.5" customHeight="1">
      <c r="A113" s="29">
        <v>85</v>
      </c>
      <c r="B113" s="61"/>
      <c r="C113" s="5" t="s">
        <v>23</v>
      </c>
      <c r="D113" s="20">
        <f>E113+F113+G113</f>
        <v>72000</v>
      </c>
      <c r="E113" s="20">
        <v>36000</v>
      </c>
      <c r="F113" s="20">
        <v>36000</v>
      </c>
      <c r="G113" s="20">
        <v>0</v>
      </c>
      <c r="H113" s="64"/>
      <c r="I113" s="16"/>
    </row>
    <row r="114" spans="1:9" ht="17.25" customHeight="1">
      <c r="A114" s="29">
        <v>86</v>
      </c>
      <c r="B114" s="45" t="s">
        <v>28</v>
      </c>
      <c r="C114" s="5" t="s">
        <v>1</v>
      </c>
      <c r="D114" s="20">
        <f>E114+F114+G114</f>
        <v>74000</v>
      </c>
      <c r="E114" s="20">
        <f>E115+E116</f>
        <v>36000</v>
      </c>
      <c r="F114" s="20">
        <f>F115+F116</f>
        <v>38000</v>
      </c>
      <c r="G114" s="20">
        <v>0</v>
      </c>
      <c r="H114" s="62" t="s">
        <v>108</v>
      </c>
      <c r="I114" s="16"/>
    </row>
    <row r="115" spans="1:9" ht="17.25" customHeight="1">
      <c r="A115" s="29">
        <v>87</v>
      </c>
      <c r="B115" s="46"/>
      <c r="C115" s="5" t="s">
        <v>2</v>
      </c>
      <c r="D115" s="20">
        <f>E115+F115+G115</f>
        <v>0</v>
      </c>
      <c r="E115" s="20">
        <v>0</v>
      </c>
      <c r="F115" s="20">
        <v>0</v>
      </c>
      <c r="G115" s="20">
        <v>0</v>
      </c>
      <c r="H115" s="63"/>
      <c r="I115" s="16"/>
    </row>
    <row r="116" spans="1:9" ht="27.75" customHeight="1">
      <c r="A116" s="29">
        <v>88</v>
      </c>
      <c r="B116" s="47"/>
      <c r="C116" s="5" t="s">
        <v>23</v>
      </c>
      <c r="D116" s="20">
        <f>E116+F116+G116</f>
        <v>74000</v>
      </c>
      <c r="E116" s="20">
        <v>36000</v>
      </c>
      <c r="F116" s="20">
        <v>38000</v>
      </c>
      <c r="G116" s="20">
        <v>0</v>
      </c>
      <c r="H116" s="64"/>
      <c r="I116" s="16"/>
    </row>
    <row r="117" spans="1:9" ht="17.25" customHeight="1">
      <c r="A117" s="29">
        <v>89</v>
      </c>
      <c r="B117" s="45" t="s">
        <v>29</v>
      </c>
      <c r="C117" s="5" t="s">
        <v>1</v>
      </c>
      <c r="D117" s="20">
        <f>E117+F117+G117</f>
        <v>175500</v>
      </c>
      <c r="E117" s="20">
        <f>E118+E119</f>
        <v>87750</v>
      </c>
      <c r="F117" s="20">
        <f>F118+F119</f>
        <v>87750</v>
      </c>
      <c r="G117" s="20">
        <v>0</v>
      </c>
      <c r="H117" s="62" t="s">
        <v>109</v>
      </c>
      <c r="I117" s="16"/>
    </row>
    <row r="118" spans="1:9" ht="17.25" customHeight="1">
      <c r="A118" s="29">
        <v>90</v>
      </c>
      <c r="B118" s="46"/>
      <c r="C118" s="5" t="s">
        <v>2</v>
      </c>
      <c r="D118" s="20">
        <f>E118+F118+G118</f>
        <v>0</v>
      </c>
      <c r="E118" s="20">
        <v>0</v>
      </c>
      <c r="F118" s="20">
        <v>0</v>
      </c>
      <c r="G118" s="20">
        <v>0</v>
      </c>
      <c r="H118" s="63"/>
      <c r="I118" s="16"/>
    </row>
    <row r="119" spans="1:9" ht="30" customHeight="1">
      <c r="A119" s="29">
        <v>91</v>
      </c>
      <c r="B119" s="47"/>
      <c r="C119" s="5" t="s">
        <v>23</v>
      </c>
      <c r="D119" s="20">
        <f>E119+F119+G119</f>
        <v>175500</v>
      </c>
      <c r="E119" s="20">
        <v>87750</v>
      </c>
      <c r="F119" s="20">
        <v>87750</v>
      </c>
      <c r="G119" s="20">
        <v>0</v>
      </c>
      <c r="H119" s="64"/>
      <c r="I119" s="16"/>
    </row>
    <row r="120" spans="1:9" ht="17.25" customHeight="1">
      <c r="A120" s="29">
        <v>92</v>
      </c>
      <c r="B120" s="45" t="s">
        <v>30</v>
      </c>
      <c r="C120" s="5" t="s">
        <v>1</v>
      </c>
      <c r="D120" s="20">
        <f>E120+F120+G120</f>
        <v>175500</v>
      </c>
      <c r="E120" s="20">
        <f>E121+E122</f>
        <v>87750</v>
      </c>
      <c r="F120" s="20">
        <f>F121+F122</f>
        <v>87750</v>
      </c>
      <c r="G120" s="20">
        <v>0</v>
      </c>
      <c r="H120" s="62" t="s">
        <v>109</v>
      </c>
      <c r="I120" s="16"/>
    </row>
    <row r="121" spans="1:9" ht="17.25" customHeight="1">
      <c r="A121" s="29">
        <v>93</v>
      </c>
      <c r="B121" s="46"/>
      <c r="C121" s="5" t="s">
        <v>2</v>
      </c>
      <c r="D121" s="20">
        <f>E121+F121+G121</f>
        <v>0</v>
      </c>
      <c r="E121" s="20">
        <v>0</v>
      </c>
      <c r="F121" s="20">
        <v>0</v>
      </c>
      <c r="G121" s="20">
        <v>0</v>
      </c>
      <c r="H121" s="63"/>
      <c r="I121" s="16"/>
    </row>
    <row r="122" spans="1:9" ht="28.5" customHeight="1">
      <c r="A122" s="29">
        <v>94</v>
      </c>
      <c r="B122" s="47"/>
      <c r="C122" s="5" t="s">
        <v>23</v>
      </c>
      <c r="D122" s="20">
        <f>E122+F122+G122</f>
        <v>175500</v>
      </c>
      <c r="E122" s="20">
        <v>87750</v>
      </c>
      <c r="F122" s="20">
        <v>87750</v>
      </c>
      <c r="G122" s="20">
        <v>0</v>
      </c>
      <c r="H122" s="64"/>
      <c r="I122" s="16"/>
    </row>
    <row r="123" spans="1:9" ht="17.25" customHeight="1">
      <c r="A123" s="29">
        <v>95</v>
      </c>
      <c r="B123" s="45" t="s">
        <v>31</v>
      </c>
      <c r="C123" s="5" t="s">
        <v>1</v>
      </c>
      <c r="D123" s="20">
        <f>E123+F123+G123</f>
        <v>175500</v>
      </c>
      <c r="E123" s="20">
        <f>E124+E125</f>
        <v>87750</v>
      </c>
      <c r="F123" s="20">
        <f>F124+F125</f>
        <v>87750</v>
      </c>
      <c r="G123" s="20">
        <v>0</v>
      </c>
      <c r="H123" s="62" t="s">
        <v>109</v>
      </c>
      <c r="I123" s="16"/>
    </row>
    <row r="124" spans="1:9" ht="17.25" customHeight="1">
      <c r="A124" s="29">
        <v>96</v>
      </c>
      <c r="B124" s="46"/>
      <c r="C124" s="5" t="s">
        <v>2</v>
      </c>
      <c r="D124" s="20">
        <f>E124+F124+G124</f>
        <v>0</v>
      </c>
      <c r="E124" s="20">
        <v>0</v>
      </c>
      <c r="F124" s="20">
        <v>0</v>
      </c>
      <c r="G124" s="20">
        <v>0</v>
      </c>
      <c r="H124" s="63"/>
      <c r="I124" s="16"/>
    </row>
    <row r="125" spans="1:9" ht="29.25" customHeight="1">
      <c r="A125" s="29">
        <v>97</v>
      </c>
      <c r="B125" s="47"/>
      <c r="C125" s="5" t="s">
        <v>23</v>
      </c>
      <c r="D125" s="20">
        <f>E125+F125+G125</f>
        <v>175500</v>
      </c>
      <c r="E125" s="20">
        <v>87750</v>
      </c>
      <c r="F125" s="20">
        <v>87750</v>
      </c>
      <c r="G125" s="20">
        <v>0</v>
      </c>
      <c r="H125" s="64"/>
      <c r="I125" s="16"/>
    </row>
    <row r="126" spans="1:9" ht="17.25" customHeight="1">
      <c r="A126" s="29">
        <v>98</v>
      </c>
      <c r="B126" s="49" t="s">
        <v>32</v>
      </c>
      <c r="C126" s="50"/>
      <c r="D126" s="50"/>
      <c r="E126" s="50"/>
      <c r="F126" s="50"/>
      <c r="G126" s="50"/>
      <c r="H126" s="51"/>
      <c r="I126" s="16"/>
    </row>
    <row r="127" spans="1:9" ht="17.25" customHeight="1">
      <c r="A127" s="29">
        <v>99</v>
      </c>
      <c r="B127" s="45" t="s">
        <v>33</v>
      </c>
      <c r="C127" s="5" t="s">
        <v>1</v>
      </c>
      <c r="D127" s="20">
        <f>E127+F127+G127</f>
        <v>350000</v>
      </c>
      <c r="E127" s="20">
        <f>E128+E129</f>
        <v>272000</v>
      </c>
      <c r="F127" s="20">
        <f>F128+F129</f>
        <v>78000</v>
      </c>
      <c r="G127" s="20">
        <v>0</v>
      </c>
      <c r="H127" s="62" t="s">
        <v>110</v>
      </c>
      <c r="I127" s="16"/>
    </row>
    <row r="128" spans="1:9" ht="17.25" customHeight="1">
      <c r="A128" s="29">
        <v>100</v>
      </c>
      <c r="B128" s="46"/>
      <c r="C128" s="5" t="s">
        <v>2</v>
      </c>
      <c r="D128" s="20">
        <f>E128+F128+G128</f>
        <v>10000</v>
      </c>
      <c r="E128" s="20">
        <v>0</v>
      </c>
      <c r="F128" s="20">
        <v>10000</v>
      </c>
      <c r="G128" s="20">
        <v>0</v>
      </c>
      <c r="H128" s="63"/>
      <c r="I128" s="16"/>
    </row>
    <row r="129" spans="1:9" ht="17.25" customHeight="1">
      <c r="A129" s="29">
        <v>101</v>
      </c>
      <c r="B129" s="47"/>
      <c r="C129" s="5" t="s">
        <v>23</v>
      </c>
      <c r="D129" s="20">
        <f>E129+F129+G129</f>
        <v>340000</v>
      </c>
      <c r="E129" s="20">
        <v>272000</v>
      </c>
      <c r="F129" s="20">
        <v>68000</v>
      </c>
      <c r="G129" s="20">
        <v>0</v>
      </c>
      <c r="H129" s="64"/>
      <c r="I129" s="16"/>
    </row>
    <row r="130" spans="1:9" ht="17.25" customHeight="1">
      <c r="A130" s="29">
        <v>102</v>
      </c>
      <c r="B130" s="45" t="s">
        <v>34</v>
      </c>
      <c r="C130" s="5" t="s">
        <v>1</v>
      </c>
      <c r="D130" s="20">
        <f>E130+F130+G130</f>
        <v>415000</v>
      </c>
      <c r="E130" s="20">
        <f>E131+E132</f>
        <v>328000</v>
      </c>
      <c r="F130" s="20">
        <f>F131+F132</f>
        <v>87000</v>
      </c>
      <c r="G130" s="20">
        <v>0</v>
      </c>
      <c r="H130" s="62" t="s">
        <v>111</v>
      </c>
      <c r="I130" s="16"/>
    </row>
    <row r="131" spans="1:9" ht="17.25" customHeight="1">
      <c r="A131" s="29">
        <v>103</v>
      </c>
      <c r="B131" s="46"/>
      <c r="C131" s="5" t="s">
        <v>2</v>
      </c>
      <c r="D131" s="20">
        <f>E131+F131+G131</f>
        <v>5000</v>
      </c>
      <c r="E131" s="20">
        <v>0</v>
      </c>
      <c r="F131" s="20">
        <v>5000</v>
      </c>
      <c r="G131" s="20">
        <v>0</v>
      </c>
      <c r="H131" s="63"/>
      <c r="I131" s="16"/>
    </row>
    <row r="132" spans="1:9" ht="17.25" customHeight="1">
      <c r="A132" s="29">
        <v>104</v>
      </c>
      <c r="B132" s="47"/>
      <c r="C132" s="5" t="s">
        <v>23</v>
      </c>
      <c r="D132" s="20">
        <f>E132+F132+G132</f>
        <v>410000</v>
      </c>
      <c r="E132" s="20">
        <v>328000</v>
      </c>
      <c r="F132" s="20">
        <v>82000</v>
      </c>
      <c r="G132" s="20">
        <v>0</v>
      </c>
      <c r="H132" s="64"/>
      <c r="I132" s="16"/>
    </row>
    <row r="133" spans="1:9" ht="17.25" customHeight="1">
      <c r="A133" s="29">
        <v>105</v>
      </c>
      <c r="B133" s="45" t="s">
        <v>35</v>
      </c>
      <c r="C133" s="5" t="s">
        <v>1</v>
      </c>
      <c r="D133" s="20">
        <f>E133+F133+G133</f>
        <v>560000</v>
      </c>
      <c r="E133" s="20">
        <f>E134+E135</f>
        <v>448000</v>
      </c>
      <c r="F133" s="20">
        <f>F134+F135</f>
        <v>112000</v>
      </c>
      <c r="G133" s="20">
        <v>0</v>
      </c>
      <c r="H133" s="62" t="s">
        <v>112</v>
      </c>
      <c r="I133" s="16"/>
    </row>
    <row r="134" spans="1:9" ht="17.25" customHeight="1">
      <c r="A134" s="29">
        <v>106</v>
      </c>
      <c r="B134" s="46"/>
      <c r="C134" s="5" t="s">
        <v>2</v>
      </c>
      <c r="D134" s="20">
        <f>E134+F134+G134</f>
        <v>0</v>
      </c>
      <c r="E134" s="20">
        <v>0</v>
      </c>
      <c r="F134" s="20">
        <v>0</v>
      </c>
      <c r="G134" s="20">
        <v>0</v>
      </c>
      <c r="H134" s="63"/>
      <c r="I134" s="16"/>
    </row>
    <row r="135" spans="1:9" ht="17.25" customHeight="1">
      <c r="A135" s="29">
        <v>107</v>
      </c>
      <c r="B135" s="47"/>
      <c r="C135" s="5" t="s">
        <v>23</v>
      </c>
      <c r="D135" s="20">
        <f>E135+F135+G135</f>
        <v>560000</v>
      </c>
      <c r="E135" s="20">
        <v>448000</v>
      </c>
      <c r="F135" s="20">
        <v>112000</v>
      </c>
      <c r="G135" s="20">
        <v>0</v>
      </c>
      <c r="H135" s="64"/>
      <c r="I135" s="16"/>
    </row>
    <row r="136" spans="1:9" ht="17.25" customHeight="1">
      <c r="A136" s="29">
        <v>108</v>
      </c>
      <c r="B136" s="45" t="s">
        <v>125</v>
      </c>
      <c r="C136" s="35" t="s">
        <v>1</v>
      </c>
      <c r="D136" s="20">
        <f>E136+F136+G136</f>
        <v>250500</v>
      </c>
      <c r="E136" s="20">
        <f>E137+E138</f>
        <v>250500</v>
      </c>
      <c r="F136" s="20">
        <f>F137+F138</f>
        <v>0</v>
      </c>
      <c r="G136" s="20">
        <v>0</v>
      </c>
      <c r="H136" s="62" t="s">
        <v>113</v>
      </c>
      <c r="I136" s="16"/>
    </row>
    <row r="137" spans="1:9" ht="17.25" customHeight="1">
      <c r="A137" s="29">
        <v>109</v>
      </c>
      <c r="B137" s="46"/>
      <c r="C137" s="35" t="s">
        <v>2</v>
      </c>
      <c r="D137" s="20">
        <f>E137+F137+G137</f>
        <v>60000</v>
      </c>
      <c r="E137" s="20">
        <v>60000</v>
      </c>
      <c r="F137" s="20">
        <v>0</v>
      </c>
      <c r="G137" s="20">
        <v>0</v>
      </c>
      <c r="H137" s="63"/>
      <c r="I137" s="16"/>
    </row>
    <row r="138" spans="1:9" ht="177" customHeight="1">
      <c r="A138" s="29">
        <v>110</v>
      </c>
      <c r="B138" s="47"/>
      <c r="C138" s="35" t="s">
        <v>23</v>
      </c>
      <c r="D138" s="20">
        <f>E138+F138+G138</f>
        <v>190500</v>
      </c>
      <c r="E138" s="20">
        <v>190500</v>
      </c>
      <c r="F138" s="20">
        <v>0</v>
      </c>
      <c r="G138" s="20">
        <v>0</v>
      </c>
      <c r="H138" s="64"/>
      <c r="I138" s="16"/>
    </row>
    <row r="139" spans="1:9" ht="17.25" customHeight="1">
      <c r="A139" s="29">
        <v>111</v>
      </c>
      <c r="B139" s="49" t="s">
        <v>36</v>
      </c>
      <c r="C139" s="50"/>
      <c r="D139" s="50"/>
      <c r="E139" s="50"/>
      <c r="F139" s="50"/>
      <c r="G139" s="50"/>
      <c r="H139" s="51"/>
      <c r="I139" s="16"/>
    </row>
    <row r="140" spans="1:9" ht="17.25" customHeight="1">
      <c r="A140" s="29">
        <v>112</v>
      </c>
      <c r="B140" s="45" t="s">
        <v>37</v>
      </c>
      <c r="C140" s="5" t="s">
        <v>1</v>
      </c>
      <c r="D140" s="20">
        <f>E140+F140+G140</f>
        <v>90000</v>
      </c>
      <c r="E140" s="20">
        <f>E141+E142</f>
        <v>45000</v>
      </c>
      <c r="F140" s="20">
        <f>F141+F142</f>
        <v>45000</v>
      </c>
      <c r="G140" s="20">
        <v>0</v>
      </c>
      <c r="H140" s="62" t="s">
        <v>114</v>
      </c>
      <c r="I140" s="16"/>
    </row>
    <row r="141" spans="1:9" ht="17.25" customHeight="1">
      <c r="A141" s="29">
        <v>113</v>
      </c>
      <c r="B141" s="46"/>
      <c r="C141" s="5" t="s">
        <v>2</v>
      </c>
      <c r="D141" s="20">
        <f>E141+F141+G141</f>
        <v>90000</v>
      </c>
      <c r="E141" s="20">
        <v>45000</v>
      </c>
      <c r="F141" s="20">
        <v>45000</v>
      </c>
      <c r="G141" s="20">
        <v>0</v>
      </c>
      <c r="H141" s="63"/>
      <c r="I141" s="16"/>
    </row>
    <row r="142" spans="1:9" ht="65.25" customHeight="1">
      <c r="A142" s="29">
        <v>114</v>
      </c>
      <c r="B142" s="47"/>
      <c r="C142" s="5" t="s">
        <v>23</v>
      </c>
      <c r="D142" s="20">
        <f>E142+F142+G142</f>
        <v>0</v>
      </c>
      <c r="E142" s="20">
        <v>0</v>
      </c>
      <c r="F142" s="20">
        <v>0</v>
      </c>
      <c r="G142" s="20">
        <v>0</v>
      </c>
      <c r="H142" s="63"/>
      <c r="I142" s="16"/>
    </row>
    <row r="143" spans="1:9" ht="17.25" customHeight="1">
      <c r="A143" s="29">
        <v>115</v>
      </c>
      <c r="B143" s="45" t="s">
        <v>38</v>
      </c>
      <c r="C143" s="5" t="s">
        <v>1</v>
      </c>
      <c r="D143" s="20">
        <f>E143+F143+G143</f>
        <v>130000</v>
      </c>
      <c r="E143" s="20">
        <f>E144+E145</f>
        <v>65000</v>
      </c>
      <c r="F143" s="20">
        <f>F144+F145</f>
        <v>65000</v>
      </c>
      <c r="G143" s="20">
        <v>0</v>
      </c>
      <c r="H143" s="63"/>
      <c r="I143" s="16"/>
    </row>
    <row r="144" spans="1:9" ht="17.25" customHeight="1">
      <c r="A144" s="29">
        <v>116</v>
      </c>
      <c r="B144" s="46"/>
      <c r="C144" s="5" t="s">
        <v>2</v>
      </c>
      <c r="D144" s="20">
        <f>E144+F144+G144</f>
        <v>130000</v>
      </c>
      <c r="E144" s="20">
        <v>65000</v>
      </c>
      <c r="F144" s="20">
        <v>65000</v>
      </c>
      <c r="G144" s="20">
        <v>0</v>
      </c>
      <c r="H144" s="63"/>
      <c r="I144" s="16"/>
    </row>
    <row r="145" spans="1:9" ht="89.25" customHeight="1">
      <c r="A145" s="29">
        <v>117</v>
      </c>
      <c r="B145" s="47"/>
      <c r="C145" s="5" t="s">
        <v>23</v>
      </c>
      <c r="D145" s="20">
        <f>E145+F145+G145</f>
        <v>0</v>
      </c>
      <c r="E145" s="20">
        <v>0</v>
      </c>
      <c r="F145" s="20">
        <v>0</v>
      </c>
      <c r="G145" s="20">
        <v>0</v>
      </c>
      <c r="H145" s="64"/>
      <c r="I145" s="16"/>
    </row>
    <row r="146" spans="1:9" ht="17.25" customHeight="1">
      <c r="A146" s="29">
        <v>118</v>
      </c>
      <c r="B146" s="45" t="s">
        <v>39</v>
      </c>
      <c r="C146" s="35" t="s">
        <v>1</v>
      </c>
      <c r="D146" s="20">
        <f>E146+F146+G146</f>
        <v>110000</v>
      </c>
      <c r="E146" s="20">
        <f>E147+E148</f>
        <v>50000</v>
      </c>
      <c r="F146" s="20">
        <f>F147+F148</f>
        <v>60000</v>
      </c>
      <c r="G146" s="20">
        <v>0</v>
      </c>
      <c r="H146" s="62" t="s">
        <v>115</v>
      </c>
      <c r="I146" s="16"/>
    </row>
    <row r="147" spans="1:9" ht="17.25" customHeight="1">
      <c r="A147" s="29">
        <v>119</v>
      </c>
      <c r="B147" s="46"/>
      <c r="C147" s="35" t="s">
        <v>2</v>
      </c>
      <c r="D147" s="20">
        <f>E147+F147+G147</f>
        <v>0</v>
      </c>
      <c r="E147" s="20">
        <v>0</v>
      </c>
      <c r="F147" s="20">
        <v>0</v>
      </c>
      <c r="G147" s="20">
        <v>0</v>
      </c>
      <c r="H147" s="63"/>
      <c r="I147" s="16"/>
    </row>
    <row r="148" spans="1:9" ht="86.25" customHeight="1">
      <c r="A148" s="29">
        <v>120</v>
      </c>
      <c r="B148" s="47"/>
      <c r="C148" s="35" t="s">
        <v>23</v>
      </c>
      <c r="D148" s="20">
        <f>E148+F148+G148</f>
        <v>110000</v>
      </c>
      <c r="E148" s="20">
        <v>50000</v>
      </c>
      <c r="F148" s="20">
        <v>60000</v>
      </c>
      <c r="G148" s="20">
        <v>0</v>
      </c>
      <c r="H148" s="64"/>
      <c r="I148" s="16"/>
    </row>
    <row r="149" spans="1:9" ht="17.25" customHeight="1">
      <c r="A149" s="29">
        <v>121</v>
      </c>
      <c r="B149" s="45" t="s">
        <v>40</v>
      </c>
      <c r="C149" s="35" t="s">
        <v>1</v>
      </c>
      <c r="D149" s="20">
        <f>E149+F149+G149</f>
        <v>65000</v>
      </c>
      <c r="E149" s="20">
        <v>30000</v>
      </c>
      <c r="F149" s="20">
        <f>F150+F151</f>
        <v>35000</v>
      </c>
      <c r="G149" s="20">
        <v>0</v>
      </c>
      <c r="H149" s="62" t="s">
        <v>117</v>
      </c>
      <c r="I149" s="16"/>
    </row>
    <row r="150" spans="1:9" ht="17.25" customHeight="1">
      <c r="A150" s="29">
        <v>122</v>
      </c>
      <c r="B150" s="46"/>
      <c r="C150" s="35" t="s">
        <v>2</v>
      </c>
      <c r="D150" s="20">
        <f>E150+F150+G150</f>
        <v>0</v>
      </c>
      <c r="E150" s="20">
        <v>0</v>
      </c>
      <c r="F150" s="20">
        <v>0</v>
      </c>
      <c r="G150" s="20">
        <v>0</v>
      </c>
      <c r="H150" s="63"/>
      <c r="I150" s="16"/>
    </row>
    <row r="151" spans="1:9" ht="17.25" customHeight="1">
      <c r="A151" s="29">
        <v>123</v>
      </c>
      <c r="B151" s="47"/>
      <c r="C151" s="35" t="s">
        <v>23</v>
      </c>
      <c r="D151" s="20">
        <f>E151+F151+G151</f>
        <v>65000</v>
      </c>
      <c r="E151" s="20">
        <v>30000</v>
      </c>
      <c r="F151" s="20">
        <v>35000</v>
      </c>
      <c r="G151" s="20">
        <v>0</v>
      </c>
      <c r="H151" s="64"/>
      <c r="I151" s="16"/>
    </row>
    <row r="152" spans="1:9" ht="17.25" customHeight="1">
      <c r="A152" s="29">
        <v>124</v>
      </c>
      <c r="B152" s="45" t="s">
        <v>41</v>
      </c>
      <c r="C152" s="35" t="s">
        <v>1</v>
      </c>
      <c r="D152" s="20">
        <f>E152+F152+G152</f>
        <v>514230</v>
      </c>
      <c r="E152" s="20">
        <f>E153+E154</f>
        <v>514230</v>
      </c>
      <c r="F152" s="20">
        <f>F153+F154</f>
        <v>0</v>
      </c>
      <c r="G152" s="20">
        <v>0</v>
      </c>
      <c r="H152" s="62" t="s">
        <v>116</v>
      </c>
      <c r="I152" s="16"/>
    </row>
    <row r="153" spans="1:9" ht="17.25" customHeight="1">
      <c r="A153" s="29">
        <v>125</v>
      </c>
      <c r="B153" s="46"/>
      <c r="C153" s="35" t="s">
        <v>2</v>
      </c>
      <c r="D153" s="20">
        <f>E153+F153+G153</f>
        <v>225530</v>
      </c>
      <c r="E153" s="20">
        <v>225530</v>
      </c>
      <c r="F153" s="20">
        <v>0</v>
      </c>
      <c r="G153" s="20">
        <v>0</v>
      </c>
      <c r="H153" s="63"/>
      <c r="I153" s="16"/>
    </row>
    <row r="154" spans="1:9" ht="114.75" customHeight="1">
      <c r="A154" s="29">
        <v>126</v>
      </c>
      <c r="B154" s="47"/>
      <c r="C154" s="35" t="s">
        <v>23</v>
      </c>
      <c r="D154" s="20">
        <f>E154+F154+G154</f>
        <v>288700</v>
      </c>
      <c r="E154" s="20">
        <v>288700</v>
      </c>
      <c r="F154" s="20">
        <v>0</v>
      </c>
      <c r="G154" s="20">
        <v>0</v>
      </c>
      <c r="H154" s="64"/>
      <c r="I154" s="16"/>
    </row>
    <row r="155" spans="1:9" ht="33" customHeight="1">
      <c r="A155" s="29">
        <v>127</v>
      </c>
      <c r="B155" s="49" t="s">
        <v>42</v>
      </c>
      <c r="C155" s="50"/>
      <c r="D155" s="50"/>
      <c r="E155" s="50"/>
      <c r="F155" s="50"/>
      <c r="G155" s="50"/>
      <c r="H155" s="51"/>
      <c r="I155" s="16"/>
    </row>
    <row r="156" spans="1:9" ht="17.25" customHeight="1">
      <c r="A156" s="29">
        <v>128</v>
      </c>
      <c r="B156" s="45" t="s">
        <v>132</v>
      </c>
      <c r="C156" s="35" t="s">
        <v>1</v>
      </c>
      <c r="D156" s="20">
        <f>SUM(E156+F156+G156)</f>
        <v>370000</v>
      </c>
      <c r="E156" s="20">
        <v>370000</v>
      </c>
      <c r="F156" s="20">
        <v>0</v>
      </c>
      <c r="G156" s="20">
        <v>0</v>
      </c>
      <c r="H156" s="67"/>
      <c r="I156" s="16"/>
    </row>
    <row r="157" spans="1:9" ht="17.25" customHeight="1">
      <c r="A157" s="29">
        <v>129</v>
      </c>
      <c r="B157" s="46"/>
      <c r="C157" s="43" t="s">
        <v>2</v>
      </c>
      <c r="D157" s="20">
        <v>0</v>
      </c>
      <c r="E157" s="20">
        <v>0</v>
      </c>
      <c r="F157" s="20">
        <v>0</v>
      </c>
      <c r="G157" s="20">
        <v>0</v>
      </c>
      <c r="H157" s="65"/>
      <c r="I157" s="16"/>
    </row>
    <row r="158" spans="1:9" ht="27.75" customHeight="1">
      <c r="A158" s="29">
        <v>130</v>
      </c>
      <c r="B158" s="47"/>
      <c r="C158" s="43" t="s">
        <v>23</v>
      </c>
      <c r="D158" s="20">
        <f>SUM(E158+F158+G158)</f>
        <v>370000</v>
      </c>
      <c r="E158" s="20">
        <v>370000</v>
      </c>
      <c r="F158" s="20">
        <v>0</v>
      </c>
      <c r="G158" s="20">
        <v>0</v>
      </c>
      <c r="H158" s="66"/>
      <c r="I158" s="16"/>
    </row>
    <row r="159" spans="1:9" ht="15.75" customHeight="1">
      <c r="A159" s="29">
        <v>131</v>
      </c>
      <c r="B159" s="45" t="s">
        <v>133</v>
      </c>
      <c r="C159" s="35" t="s">
        <v>1</v>
      </c>
      <c r="D159" s="20">
        <v>150000</v>
      </c>
      <c r="E159" s="20">
        <v>150000</v>
      </c>
      <c r="F159" s="20">
        <v>0</v>
      </c>
      <c r="G159" s="20">
        <v>0</v>
      </c>
      <c r="H159" s="67"/>
      <c r="I159" s="16"/>
    </row>
    <row r="160" spans="1:9" ht="15" customHeight="1">
      <c r="A160" s="29">
        <v>132</v>
      </c>
      <c r="B160" s="46"/>
      <c r="C160" s="44" t="s">
        <v>2</v>
      </c>
      <c r="D160" s="20">
        <v>0</v>
      </c>
      <c r="E160" s="20">
        <v>0</v>
      </c>
      <c r="F160" s="20">
        <v>0</v>
      </c>
      <c r="G160" s="20">
        <v>0</v>
      </c>
      <c r="H160" s="65"/>
      <c r="I160" s="16"/>
    </row>
    <row r="161" spans="1:9" ht="26.25" customHeight="1">
      <c r="A161" s="29">
        <v>133</v>
      </c>
      <c r="B161" s="47"/>
      <c r="C161" s="44" t="s">
        <v>23</v>
      </c>
      <c r="D161" s="20">
        <v>150000</v>
      </c>
      <c r="E161" s="20">
        <v>150000</v>
      </c>
      <c r="F161" s="20">
        <v>0</v>
      </c>
      <c r="G161" s="20">
        <v>0</v>
      </c>
      <c r="H161" s="66"/>
      <c r="I161" s="16"/>
    </row>
    <row r="162" spans="1:9" ht="18" customHeight="1">
      <c r="A162" s="29">
        <v>134</v>
      </c>
      <c r="B162" s="48" t="s">
        <v>136</v>
      </c>
      <c r="C162" s="35" t="s">
        <v>1</v>
      </c>
      <c r="D162" s="20">
        <f>SUM(E162+F162+G162)</f>
        <v>42000</v>
      </c>
      <c r="E162" s="20">
        <v>42000</v>
      </c>
      <c r="F162" s="20">
        <v>0</v>
      </c>
      <c r="G162" s="20">
        <v>0</v>
      </c>
      <c r="H162" s="45" t="s">
        <v>138</v>
      </c>
      <c r="I162" s="16"/>
    </row>
    <row r="163" spans="1:9" ht="18.75" customHeight="1">
      <c r="A163" s="29">
        <v>135</v>
      </c>
      <c r="B163" s="48"/>
      <c r="C163" s="43" t="s">
        <v>2</v>
      </c>
      <c r="D163" s="20">
        <v>0</v>
      </c>
      <c r="E163" s="20">
        <v>0</v>
      </c>
      <c r="F163" s="20">
        <v>0</v>
      </c>
      <c r="G163" s="20">
        <v>0</v>
      </c>
      <c r="H163" s="46"/>
      <c r="I163" s="16"/>
    </row>
    <row r="164" spans="1:9" ht="57" customHeight="1">
      <c r="A164" s="29">
        <v>136</v>
      </c>
      <c r="B164" s="48"/>
      <c r="C164" s="43" t="s">
        <v>23</v>
      </c>
      <c r="D164" s="20">
        <f>SUM(E164+F164+G164)</f>
        <v>42000</v>
      </c>
      <c r="E164" s="20">
        <v>42000</v>
      </c>
      <c r="F164" s="20">
        <v>0</v>
      </c>
      <c r="G164" s="20">
        <v>0</v>
      </c>
      <c r="H164" s="47"/>
      <c r="I164" s="16"/>
    </row>
    <row r="165" spans="1:9" ht="18" customHeight="1">
      <c r="A165" s="29">
        <v>137</v>
      </c>
      <c r="B165" s="45" t="s">
        <v>137</v>
      </c>
      <c r="C165" s="35" t="s">
        <v>1</v>
      </c>
      <c r="D165" s="20">
        <f>SUM(E165+F165+G165)</f>
        <v>45000</v>
      </c>
      <c r="E165" s="20">
        <v>45000</v>
      </c>
      <c r="F165" s="20">
        <v>0</v>
      </c>
      <c r="G165" s="20">
        <v>0</v>
      </c>
      <c r="H165" s="45" t="s">
        <v>138</v>
      </c>
      <c r="I165" s="16"/>
    </row>
    <row r="166" spans="1:9" ht="17.25" customHeight="1">
      <c r="A166" s="29">
        <v>138</v>
      </c>
      <c r="B166" s="46"/>
      <c r="C166" s="43" t="s">
        <v>2</v>
      </c>
      <c r="D166" s="20">
        <v>0</v>
      </c>
      <c r="E166" s="20">
        <v>0</v>
      </c>
      <c r="F166" s="20">
        <v>0</v>
      </c>
      <c r="G166" s="20">
        <v>0</v>
      </c>
      <c r="H166" s="65"/>
      <c r="I166" s="16"/>
    </row>
    <row r="167" spans="1:9" ht="55.5" customHeight="1">
      <c r="A167" s="29">
        <v>139</v>
      </c>
      <c r="B167" s="47"/>
      <c r="C167" s="43" t="s">
        <v>23</v>
      </c>
      <c r="D167" s="20">
        <f>SUM(E167+F167+G167)</f>
        <v>45000</v>
      </c>
      <c r="E167" s="20">
        <v>45000</v>
      </c>
      <c r="F167" s="20">
        <v>0</v>
      </c>
      <c r="G167" s="20">
        <v>0</v>
      </c>
      <c r="H167" s="66"/>
      <c r="I167" s="16"/>
    </row>
    <row r="168" spans="1:9" ht="18" customHeight="1">
      <c r="A168" s="29">
        <v>140</v>
      </c>
      <c r="B168" s="45" t="s">
        <v>134</v>
      </c>
      <c r="C168" s="35" t="s">
        <v>1</v>
      </c>
      <c r="D168" s="20">
        <f>SUM(E168+F168+G168)</f>
        <v>11535</v>
      </c>
      <c r="E168" s="20">
        <v>11535</v>
      </c>
      <c r="F168" s="20">
        <v>0</v>
      </c>
      <c r="G168" s="20">
        <v>0</v>
      </c>
      <c r="H168" s="67"/>
      <c r="I168" s="16"/>
    </row>
    <row r="169" spans="1:9" ht="19.5" customHeight="1">
      <c r="A169" s="29">
        <v>141</v>
      </c>
      <c r="B169" s="46"/>
      <c r="C169" s="43" t="s">
        <v>2</v>
      </c>
      <c r="D169" s="20">
        <f>SUM(E169+F169+G169)</f>
        <v>11535</v>
      </c>
      <c r="E169" s="20">
        <v>11535</v>
      </c>
      <c r="F169" s="20">
        <v>0</v>
      </c>
      <c r="G169" s="20">
        <v>0</v>
      </c>
      <c r="H169" s="65"/>
      <c r="I169" s="16"/>
    </row>
    <row r="170" spans="1:9" ht="25.5" customHeight="1">
      <c r="A170" s="29">
        <v>142</v>
      </c>
      <c r="B170" s="47"/>
      <c r="C170" s="43" t="s">
        <v>23</v>
      </c>
      <c r="D170" s="20">
        <v>0</v>
      </c>
      <c r="E170" s="20">
        <v>0</v>
      </c>
      <c r="F170" s="20">
        <v>0</v>
      </c>
      <c r="G170" s="20">
        <v>0</v>
      </c>
      <c r="H170" s="66"/>
      <c r="I170" s="16"/>
    </row>
    <row r="171" spans="1:9" ht="17.25" customHeight="1">
      <c r="A171" s="29">
        <v>143</v>
      </c>
      <c r="B171" s="45" t="s">
        <v>135</v>
      </c>
      <c r="C171" s="35" t="s">
        <v>1</v>
      </c>
      <c r="D171" s="20">
        <f>SUM(E171+F171+G171)</f>
        <v>27000</v>
      </c>
      <c r="E171" s="20">
        <v>27000</v>
      </c>
      <c r="F171" s="20">
        <v>0</v>
      </c>
      <c r="G171" s="20">
        <v>0</v>
      </c>
      <c r="H171" s="62"/>
      <c r="I171" s="16"/>
    </row>
    <row r="172" spans="1:9" ht="17.25" customHeight="1">
      <c r="A172" s="29">
        <v>144</v>
      </c>
      <c r="B172" s="46"/>
      <c r="C172" s="43" t="s">
        <v>2</v>
      </c>
      <c r="D172" s="20">
        <v>0</v>
      </c>
      <c r="E172" s="20">
        <v>0</v>
      </c>
      <c r="F172" s="20">
        <v>0</v>
      </c>
      <c r="G172" s="20">
        <v>0</v>
      </c>
      <c r="H172" s="63"/>
      <c r="I172" s="16"/>
    </row>
    <row r="173" spans="1:9" ht="28.5" customHeight="1">
      <c r="A173" s="29">
        <v>145</v>
      </c>
      <c r="B173" s="47"/>
      <c r="C173" s="43" t="s">
        <v>23</v>
      </c>
      <c r="D173" s="20">
        <f>SUM(E173+F173+G173)</f>
        <v>27000</v>
      </c>
      <c r="E173" s="20">
        <v>27000</v>
      </c>
      <c r="F173" s="20">
        <v>0</v>
      </c>
      <c r="G173" s="20">
        <v>0</v>
      </c>
      <c r="H173" s="64"/>
      <c r="I173" s="16"/>
    </row>
    <row r="174" spans="1:9" ht="17.25" customHeight="1">
      <c r="A174" s="29">
        <v>146</v>
      </c>
      <c r="B174" s="45" t="s">
        <v>43</v>
      </c>
      <c r="C174" s="35" t="s">
        <v>1</v>
      </c>
      <c r="D174" s="20">
        <f>E174+F174+G174</f>
        <v>39675.8</v>
      </c>
      <c r="E174" s="20">
        <f>E175+E176</f>
        <v>39675.8</v>
      </c>
      <c r="F174" s="20">
        <f>F175+F176</f>
        <v>0</v>
      </c>
      <c r="G174" s="20">
        <f>G175+G176</f>
        <v>0</v>
      </c>
      <c r="H174" s="62" t="s">
        <v>118</v>
      </c>
      <c r="I174" s="16"/>
    </row>
    <row r="175" spans="1:9" ht="17.25" customHeight="1">
      <c r="A175" s="29">
        <v>147</v>
      </c>
      <c r="B175" s="46"/>
      <c r="C175" s="35" t="s">
        <v>2</v>
      </c>
      <c r="D175" s="20">
        <f>E175+F175+G175</f>
        <v>39675.8</v>
      </c>
      <c r="E175" s="20">
        <v>39675.8</v>
      </c>
      <c r="F175" s="20">
        <v>0</v>
      </c>
      <c r="G175" s="20">
        <v>0</v>
      </c>
      <c r="H175" s="63"/>
      <c r="I175" s="16"/>
    </row>
    <row r="176" spans="1:9" ht="61.5" customHeight="1">
      <c r="A176" s="29">
        <v>148</v>
      </c>
      <c r="B176" s="47"/>
      <c r="C176" s="35" t="s">
        <v>23</v>
      </c>
      <c r="D176" s="20">
        <f>E176+F176+G176</f>
        <v>0</v>
      </c>
      <c r="E176" s="20">
        <v>0</v>
      </c>
      <c r="F176" s="20">
        <v>0</v>
      </c>
      <c r="G176" s="20">
        <v>0</v>
      </c>
      <c r="H176" s="64"/>
      <c r="I176" s="16"/>
    </row>
    <row r="177" spans="1:9" ht="17.25" customHeight="1">
      <c r="A177" s="29">
        <v>149</v>
      </c>
      <c r="B177" s="45" t="s">
        <v>44</v>
      </c>
      <c r="C177" s="35" t="s">
        <v>1</v>
      </c>
      <c r="D177" s="20">
        <f>E177+F177+G177</f>
        <v>5500</v>
      </c>
      <c r="E177" s="20">
        <f>E178+E179</f>
        <v>5500</v>
      </c>
      <c r="F177" s="20">
        <f>F178+F179</f>
        <v>0</v>
      </c>
      <c r="G177" s="20">
        <f>G178+G179</f>
        <v>0</v>
      </c>
      <c r="H177" s="62" t="s">
        <v>119</v>
      </c>
      <c r="I177" s="16"/>
    </row>
    <row r="178" spans="1:9" ht="17.25" customHeight="1">
      <c r="A178" s="29">
        <v>150</v>
      </c>
      <c r="B178" s="46"/>
      <c r="C178" s="35" t="s">
        <v>2</v>
      </c>
      <c r="D178" s="20">
        <f>E178+F178+G178</f>
        <v>0</v>
      </c>
      <c r="E178" s="20">
        <v>0</v>
      </c>
      <c r="F178" s="20">
        <v>0</v>
      </c>
      <c r="G178" s="20">
        <v>0</v>
      </c>
      <c r="H178" s="63"/>
      <c r="I178" s="16"/>
    </row>
    <row r="179" spans="1:9" ht="69" customHeight="1">
      <c r="A179" s="29">
        <v>151</v>
      </c>
      <c r="B179" s="47"/>
      <c r="C179" s="35" t="s">
        <v>23</v>
      </c>
      <c r="D179" s="20">
        <f>E179+F179+G179</f>
        <v>5500</v>
      </c>
      <c r="E179" s="20">
        <v>5500</v>
      </c>
      <c r="F179" s="20">
        <v>0</v>
      </c>
      <c r="G179" s="20">
        <v>0</v>
      </c>
      <c r="H179" s="64"/>
      <c r="I179" s="16"/>
    </row>
    <row r="180" spans="1:9" ht="27.75" customHeight="1">
      <c r="A180" s="29">
        <v>152</v>
      </c>
      <c r="B180" s="49" t="s">
        <v>131</v>
      </c>
      <c r="C180" s="50"/>
      <c r="D180" s="50"/>
      <c r="E180" s="50"/>
      <c r="F180" s="50"/>
      <c r="G180" s="50"/>
      <c r="H180" s="51"/>
      <c r="I180" s="16"/>
    </row>
    <row r="181" spans="1:9" ht="17.25" customHeight="1">
      <c r="A181" s="29">
        <v>153</v>
      </c>
      <c r="B181" s="45" t="s">
        <v>45</v>
      </c>
      <c r="C181" s="35" t="s">
        <v>1</v>
      </c>
      <c r="D181" s="20">
        <f>E181+F181+G181</f>
        <v>159700</v>
      </c>
      <c r="E181" s="20">
        <f>E182+E183</f>
        <v>53500</v>
      </c>
      <c r="F181" s="20">
        <f>F182+F183</f>
        <v>53500</v>
      </c>
      <c r="G181" s="20">
        <f>G182+G183</f>
        <v>52700</v>
      </c>
      <c r="H181" s="62" t="s">
        <v>120</v>
      </c>
      <c r="I181" s="16"/>
    </row>
    <row r="182" spans="1:9" ht="17.25" customHeight="1">
      <c r="A182" s="29">
        <v>154</v>
      </c>
      <c r="B182" s="46"/>
      <c r="C182" s="35" t="s">
        <v>2</v>
      </c>
      <c r="D182" s="20">
        <f>E182+F182+G182</f>
        <v>0</v>
      </c>
      <c r="E182" s="20">
        <v>0</v>
      </c>
      <c r="F182" s="20">
        <v>0</v>
      </c>
      <c r="G182" s="20">
        <v>0</v>
      </c>
      <c r="H182" s="63"/>
      <c r="I182" s="16"/>
    </row>
    <row r="183" spans="1:9" ht="136.5" customHeight="1">
      <c r="A183" s="29">
        <v>155</v>
      </c>
      <c r="B183" s="47"/>
      <c r="C183" s="35" t="s">
        <v>23</v>
      </c>
      <c r="D183" s="20">
        <f>E183+F183+G183</f>
        <v>159700</v>
      </c>
      <c r="E183" s="20">
        <v>53500</v>
      </c>
      <c r="F183" s="20">
        <v>53500</v>
      </c>
      <c r="G183" s="20">
        <v>52700</v>
      </c>
      <c r="H183" s="64"/>
      <c r="I183" s="16"/>
    </row>
    <row r="184" spans="1:9" ht="17.25" customHeight="1">
      <c r="A184" s="29">
        <v>156</v>
      </c>
      <c r="B184" s="45" t="s">
        <v>46</v>
      </c>
      <c r="C184" s="35" t="s">
        <v>1</v>
      </c>
      <c r="D184" s="20">
        <f>E184+F184+G184</f>
        <v>47106.6</v>
      </c>
      <c r="E184" s="20">
        <f>E185+E186</f>
        <v>23553.3</v>
      </c>
      <c r="F184" s="20">
        <f>F185+F186</f>
        <v>23553.3</v>
      </c>
      <c r="G184" s="20">
        <f>G185+G186</f>
        <v>0</v>
      </c>
      <c r="H184" s="87" t="s">
        <v>127</v>
      </c>
      <c r="I184" s="16"/>
    </row>
    <row r="185" spans="1:9" ht="17.25" customHeight="1">
      <c r="A185" s="29">
        <v>157</v>
      </c>
      <c r="B185" s="46"/>
      <c r="C185" s="35" t="s">
        <v>2</v>
      </c>
      <c r="D185" s="20">
        <f>E185+F185+G185</f>
        <v>47106.6</v>
      </c>
      <c r="E185" s="20">
        <v>23553.3</v>
      </c>
      <c r="F185" s="20">
        <v>23553.3</v>
      </c>
      <c r="G185" s="20">
        <v>0</v>
      </c>
      <c r="H185" s="88"/>
      <c r="I185" s="16"/>
    </row>
    <row r="186" spans="1:9" ht="33" customHeight="1">
      <c r="A186" s="29">
        <v>158</v>
      </c>
      <c r="B186" s="47"/>
      <c r="C186" s="35" t="s">
        <v>23</v>
      </c>
      <c r="D186" s="20">
        <f aca="true" t="shared" si="12" ref="D186:D246">E186+F186+G186</f>
        <v>0</v>
      </c>
      <c r="E186" s="20">
        <v>0</v>
      </c>
      <c r="F186" s="20">
        <v>0</v>
      </c>
      <c r="G186" s="20">
        <v>0</v>
      </c>
      <c r="H186" s="88"/>
      <c r="I186" s="16"/>
    </row>
    <row r="187" spans="1:9" ht="17.25" customHeight="1">
      <c r="A187" s="29">
        <v>159</v>
      </c>
      <c r="B187" s="45" t="s">
        <v>47</v>
      </c>
      <c r="C187" s="35" t="s">
        <v>1</v>
      </c>
      <c r="D187" s="20">
        <f t="shared" si="12"/>
        <v>10700</v>
      </c>
      <c r="E187" s="20">
        <f>E188+E189</f>
        <v>5350</v>
      </c>
      <c r="F187" s="20">
        <f>F188+F189</f>
        <v>5350</v>
      </c>
      <c r="G187" s="20">
        <f>G188+G189</f>
        <v>0</v>
      </c>
      <c r="H187" s="88"/>
      <c r="I187" s="16"/>
    </row>
    <row r="188" spans="1:9" ht="17.25" customHeight="1">
      <c r="A188" s="29">
        <v>160</v>
      </c>
      <c r="B188" s="46"/>
      <c r="C188" s="35" t="s">
        <v>2</v>
      </c>
      <c r="D188" s="20">
        <f t="shared" si="12"/>
        <v>0</v>
      </c>
      <c r="E188" s="20">
        <v>0</v>
      </c>
      <c r="F188" s="20">
        <v>0</v>
      </c>
      <c r="G188" s="20">
        <v>0</v>
      </c>
      <c r="H188" s="88"/>
      <c r="I188" s="16"/>
    </row>
    <row r="189" spans="1:9" ht="90" customHeight="1">
      <c r="A189" s="29">
        <v>161</v>
      </c>
      <c r="B189" s="47"/>
      <c r="C189" s="35" t="s">
        <v>23</v>
      </c>
      <c r="D189" s="20">
        <f t="shared" si="12"/>
        <v>10700</v>
      </c>
      <c r="E189" s="20">
        <v>5350</v>
      </c>
      <c r="F189" s="20">
        <v>5350</v>
      </c>
      <c r="G189" s="20">
        <v>0</v>
      </c>
      <c r="H189" s="89"/>
      <c r="I189" s="16"/>
    </row>
    <row r="190" spans="1:9" ht="17.25" customHeight="1">
      <c r="A190" s="29">
        <v>162</v>
      </c>
      <c r="B190" s="45" t="s">
        <v>48</v>
      </c>
      <c r="C190" s="35" t="s">
        <v>1</v>
      </c>
      <c r="D190" s="20">
        <f t="shared" si="12"/>
        <v>12000</v>
      </c>
      <c r="E190" s="20">
        <f>E191+E192</f>
        <v>3000</v>
      </c>
      <c r="F190" s="20">
        <f>F191+F192</f>
        <v>3000</v>
      </c>
      <c r="G190" s="20">
        <f>G191+G192</f>
        <v>6000</v>
      </c>
      <c r="H190" s="62" t="s">
        <v>128</v>
      </c>
      <c r="I190" s="16"/>
    </row>
    <row r="191" spans="1:9" ht="17.25" customHeight="1">
      <c r="A191" s="29">
        <v>163</v>
      </c>
      <c r="B191" s="46"/>
      <c r="C191" s="35" t="s">
        <v>2</v>
      </c>
      <c r="D191" s="20">
        <f t="shared" si="12"/>
        <v>1000</v>
      </c>
      <c r="E191" s="20">
        <v>0</v>
      </c>
      <c r="F191" s="20">
        <v>0</v>
      </c>
      <c r="G191" s="20">
        <v>1000</v>
      </c>
      <c r="H191" s="63"/>
      <c r="I191" s="16"/>
    </row>
    <row r="192" spans="1:9" ht="69.75" customHeight="1">
      <c r="A192" s="29">
        <v>164</v>
      </c>
      <c r="B192" s="47"/>
      <c r="C192" s="35" t="s">
        <v>23</v>
      </c>
      <c r="D192" s="20">
        <f t="shared" si="12"/>
        <v>11000</v>
      </c>
      <c r="E192" s="20">
        <v>3000</v>
      </c>
      <c r="F192" s="20">
        <v>3000</v>
      </c>
      <c r="G192" s="20">
        <v>5000</v>
      </c>
      <c r="H192" s="63"/>
      <c r="I192" s="16"/>
    </row>
    <row r="193" spans="1:9" ht="17.25" customHeight="1">
      <c r="A193" s="29">
        <v>165</v>
      </c>
      <c r="B193" s="45" t="s">
        <v>49</v>
      </c>
      <c r="C193" s="35" t="s">
        <v>1</v>
      </c>
      <c r="D193" s="20">
        <f t="shared" si="12"/>
        <v>7400</v>
      </c>
      <c r="E193" s="20">
        <f>E194+E195</f>
        <v>2000</v>
      </c>
      <c r="F193" s="20">
        <f>F194+F195</f>
        <v>2000</v>
      </c>
      <c r="G193" s="20">
        <f>G194+G195</f>
        <v>3400</v>
      </c>
      <c r="H193" s="63"/>
      <c r="I193" s="16"/>
    </row>
    <row r="194" spans="1:9" ht="17.25" customHeight="1">
      <c r="A194" s="29">
        <v>166</v>
      </c>
      <c r="B194" s="46"/>
      <c r="C194" s="35" t="s">
        <v>2</v>
      </c>
      <c r="D194" s="20">
        <f t="shared" si="12"/>
        <v>0</v>
      </c>
      <c r="E194" s="20">
        <v>0</v>
      </c>
      <c r="F194" s="20">
        <v>0</v>
      </c>
      <c r="G194" s="20">
        <v>0</v>
      </c>
      <c r="H194" s="63"/>
      <c r="I194" s="16"/>
    </row>
    <row r="195" spans="1:9" ht="64.5" customHeight="1">
      <c r="A195" s="29">
        <v>167</v>
      </c>
      <c r="B195" s="47"/>
      <c r="C195" s="35" t="s">
        <v>23</v>
      </c>
      <c r="D195" s="20">
        <f t="shared" si="12"/>
        <v>7400</v>
      </c>
      <c r="E195" s="20">
        <v>2000</v>
      </c>
      <c r="F195" s="20">
        <v>2000</v>
      </c>
      <c r="G195" s="20">
        <v>3400</v>
      </c>
      <c r="H195" s="63"/>
      <c r="I195" s="16"/>
    </row>
    <row r="196" spans="1:9" ht="17.25" customHeight="1">
      <c r="A196" s="29">
        <v>168</v>
      </c>
      <c r="B196" s="45" t="s">
        <v>50</v>
      </c>
      <c r="C196" s="35" t="s">
        <v>1</v>
      </c>
      <c r="D196" s="20">
        <f t="shared" si="12"/>
        <v>35000</v>
      </c>
      <c r="E196" s="20">
        <f>E197+E198</f>
        <v>10000</v>
      </c>
      <c r="F196" s="20">
        <f>F197+F198</f>
        <v>10000</v>
      </c>
      <c r="G196" s="20">
        <f>G197+G198</f>
        <v>15000</v>
      </c>
      <c r="H196" s="63"/>
      <c r="I196" s="16"/>
    </row>
    <row r="197" spans="1:9" ht="17.25" customHeight="1">
      <c r="A197" s="29">
        <v>169</v>
      </c>
      <c r="B197" s="46"/>
      <c r="C197" s="35" t="s">
        <v>2</v>
      </c>
      <c r="D197" s="20">
        <f t="shared" si="12"/>
        <v>0</v>
      </c>
      <c r="E197" s="20">
        <v>0</v>
      </c>
      <c r="F197" s="20">
        <v>0</v>
      </c>
      <c r="G197" s="20">
        <v>0</v>
      </c>
      <c r="H197" s="63"/>
      <c r="I197" s="16"/>
    </row>
    <row r="198" spans="1:9" ht="81" customHeight="1">
      <c r="A198" s="29">
        <v>170</v>
      </c>
      <c r="B198" s="47"/>
      <c r="C198" s="35" t="s">
        <v>23</v>
      </c>
      <c r="D198" s="20">
        <f t="shared" si="12"/>
        <v>35000</v>
      </c>
      <c r="E198" s="20">
        <v>10000</v>
      </c>
      <c r="F198" s="20">
        <v>10000</v>
      </c>
      <c r="G198" s="20">
        <v>15000</v>
      </c>
      <c r="H198" s="63"/>
      <c r="I198" s="16"/>
    </row>
    <row r="199" spans="1:9" ht="17.25" customHeight="1">
      <c r="A199" s="29">
        <v>171</v>
      </c>
      <c r="B199" s="45" t="s">
        <v>52</v>
      </c>
      <c r="C199" s="35" t="s">
        <v>1</v>
      </c>
      <c r="D199" s="20">
        <f t="shared" si="12"/>
        <v>12000</v>
      </c>
      <c r="E199" s="20">
        <f>E200+E201</f>
        <v>2500</v>
      </c>
      <c r="F199" s="20">
        <f>F200+F201</f>
        <v>6500</v>
      </c>
      <c r="G199" s="20">
        <f>G200+G201</f>
        <v>3000</v>
      </c>
      <c r="H199" s="63"/>
      <c r="I199" s="16"/>
    </row>
    <row r="200" spans="1:9" ht="17.25" customHeight="1">
      <c r="A200" s="29">
        <v>172</v>
      </c>
      <c r="B200" s="46"/>
      <c r="C200" s="35" t="s">
        <v>2</v>
      </c>
      <c r="D200" s="20">
        <f t="shared" si="12"/>
        <v>0</v>
      </c>
      <c r="E200" s="20">
        <v>0</v>
      </c>
      <c r="F200" s="20">
        <v>0</v>
      </c>
      <c r="G200" s="20">
        <v>0</v>
      </c>
      <c r="H200" s="63"/>
      <c r="I200" s="16"/>
    </row>
    <row r="201" spans="1:9" ht="35.25" customHeight="1">
      <c r="A201" s="29">
        <v>173</v>
      </c>
      <c r="B201" s="47"/>
      <c r="C201" s="35" t="s">
        <v>23</v>
      </c>
      <c r="D201" s="20">
        <f t="shared" si="12"/>
        <v>12000</v>
      </c>
      <c r="E201" s="20">
        <v>2500</v>
      </c>
      <c r="F201" s="20">
        <v>6500</v>
      </c>
      <c r="G201" s="20">
        <v>3000</v>
      </c>
      <c r="H201" s="63"/>
      <c r="I201" s="16"/>
    </row>
    <row r="202" spans="1:9" ht="17.25" customHeight="1">
      <c r="A202" s="29">
        <v>174</v>
      </c>
      <c r="B202" s="45" t="s">
        <v>51</v>
      </c>
      <c r="C202" s="35" t="s">
        <v>1</v>
      </c>
      <c r="D202" s="20">
        <f t="shared" si="12"/>
        <v>15000</v>
      </c>
      <c r="E202" s="20">
        <f>E203+E204</f>
        <v>7500</v>
      </c>
      <c r="F202" s="20">
        <f>F203+F204</f>
        <v>7500</v>
      </c>
      <c r="G202" s="20">
        <f>G203+G204</f>
        <v>0</v>
      </c>
      <c r="H202" s="63"/>
      <c r="I202" s="16"/>
    </row>
    <row r="203" spans="1:9" ht="17.25" customHeight="1">
      <c r="A203" s="29">
        <v>175</v>
      </c>
      <c r="B203" s="46"/>
      <c r="C203" s="35" t="s">
        <v>2</v>
      </c>
      <c r="D203" s="20">
        <f t="shared" si="12"/>
        <v>0</v>
      </c>
      <c r="E203" s="20">
        <v>0</v>
      </c>
      <c r="F203" s="20">
        <v>0</v>
      </c>
      <c r="G203" s="20">
        <v>0</v>
      </c>
      <c r="H203" s="63"/>
      <c r="I203" s="16"/>
    </row>
    <row r="204" spans="1:9" ht="17.25" customHeight="1">
      <c r="A204" s="29">
        <v>176</v>
      </c>
      <c r="B204" s="47"/>
      <c r="C204" s="35" t="s">
        <v>23</v>
      </c>
      <c r="D204" s="20">
        <f t="shared" si="12"/>
        <v>15000</v>
      </c>
      <c r="E204" s="20">
        <v>7500</v>
      </c>
      <c r="F204" s="20">
        <v>7500</v>
      </c>
      <c r="G204" s="20">
        <v>0</v>
      </c>
      <c r="H204" s="63"/>
      <c r="I204" s="16"/>
    </row>
    <row r="205" spans="1:9" ht="17.25" customHeight="1">
      <c r="A205" s="29">
        <v>177</v>
      </c>
      <c r="B205" s="45" t="s">
        <v>53</v>
      </c>
      <c r="C205" s="35" t="s">
        <v>1</v>
      </c>
      <c r="D205" s="20">
        <f t="shared" si="12"/>
        <v>30000</v>
      </c>
      <c r="E205" s="20">
        <f>E206+E207</f>
        <v>15000</v>
      </c>
      <c r="F205" s="20">
        <f>F206+F207</f>
        <v>15000</v>
      </c>
      <c r="G205" s="20">
        <f>G206+G207</f>
        <v>0</v>
      </c>
      <c r="H205" s="63"/>
      <c r="I205" s="16"/>
    </row>
    <row r="206" spans="1:9" ht="17.25" customHeight="1">
      <c r="A206" s="29">
        <v>178</v>
      </c>
      <c r="B206" s="46"/>
      <c r="C206" s="35" t="s">
        <v>2</v>
      </c>
      <c r="D206" s="20">
        <f t="shared" si="12"/>
        <v>0</v>
      </c>
      <c r="E206" s="20">
        <v>0</v>
      </c>
      <c r="F206" s="20">
        <v>0</v>
      </c>
      <c r="G206" s="20">
        <v>0</v>
      </c>
      <c r="H206" s="63"/>
      <c r="I206" s="16"/>
    </row>
    <row r="207" spans="1:9" ht="17.25" customHeight="1">
      <c r="A207" s="29">
        <v>179</v>
      </c>
      <c r="B207" s="47"/>
      <c r="C207" s="35" t="s">
        <v>23</v>
      </c>
      <c r="D207" s="20">
        <f t="shared" si="12"/>
        <v>30000</v>
      </c>
      <c r="E207" s="20">
        <v>15000</v>
      </c>
      <c r="F207" s="20">
        <v>15000</v>
      </c>
      <c r="G207" s="20">
        <v>0</v>
      </c>
      <c r="H207" s="64"/>
      <c r="I207" s="16"/>
    </row>
    <row r="208" spans="1:9" ht="17.25" customHeight="1">
      <c r="A208" s="29">
        <v>180</v>
      </c>
      <c r="B208" s="45" t="s">
        <v>55</v>
      </c>
      <c r="C208" s="35" t="s">
        <v>1</v>
      </c>
      <c r="D208" s="20">
        <f t="shared" si="12"/>
        <v>4500</v>
      </c>
      <c r="E208" s="20">
        <f>E209+E210</f>
        <v>1500</v>
      </c>
      <c r="F208" s="20">
        <f>F209+F210</f>
        <v>2500</v>
      </c>
      <c r="G208" s="20">
        <f>G209+G210</f>
        <v>500</v>
      </c>
      <c r="H208" s="62" t="s">
        <v>126</v>
      </c>
      <c r="I208" s="16"/>
    </row>
    <row r="209" spans="1:9" ht="17.25" customHeight="1">
      <c r="A209" s="29">
        <v>181</v>
      </c>
      <c r="B209" s="46"/>
      <c r="C209" s="35" t="s">
        <v>2</v>
      </c>
      <c r="D209" s="20">
        <f t="shared" si="12"/>
        <v>1000</v>
      </c>
      <c r="E209" s="20">
        <v>0</v>
      </c>
      <c r="F209" s="20">
        <v>1000</v>
      </c>
      <c r="G209" s="20">
        <v>0</v>
      </c>
      <c r="H209" s="63"/>
      <c r="I209" s="16"/>
    </row>
    <row r="210" spans="1:9" ht="30.75" customHeight="1">
      <c r="A210" s="29">
        <v>182</v>
      </c>
      <c r="B210" s="47"/>
      <c r="C210" s="35" t="s">
        <v>23</v>
      </c>
      <c r="D210" s="20">
        <f t="shared" si="12"/>
        <v>3500</v>
      </c>
      <c r="E210" s="20">
        <v>1500</v>
      </c>
      <c r="F210" s="20">
        <v>1500</v>
      </c>
      <c r="G210" s="20">
        <v>500</v>
      </c>
      <c r="H210" s="63"/>
      <c r="I210" s="16"/>
    </row>
    <row r="211" spans="1:9" ht="17.25" customHeight="1">
      <c r="A211" s="29">
        <v>183</v>
      </c>
      <c r="B211" s="45" t="s">
        <v>56</v>
      </c>
      <c r="C211" s="35" t="s">
        <v>1</v>
      </c>
      <c r="D211" s="20">
        <f t="shared" si="12"/>
        <v>2800</v>
      </c>
      <c r="E211" s="20">
        <f>E212+E213</f>
        <v>0</v>
      </c>
      <c r="F211" s="20">
        <f>F212+F213</f>
        <v>2800</v>
      </c>
      <c r="G211" s="20">
        <f>G212+G213</f>
        <v>0</v>
      </c>
      <c r="H211" s="63"/>
      <c r="I211" s="16"/>
    </row>
    <row r="212" spans="1:9" ht="17.25" customHeight="1">
      <c r="A212" s="29">
        <v>184</v>
      </c>
      <c r="B212" s="46"/>
      <c r="C212" s="35" t="s">
        <v>2</v>
      </c>
      <c r="D212" s="20">
        <f t="shared" si="12"/>
        <v>800</v>
      </c>
      <c r="E212" s="20">
        <v>0</v>
      </c>
      <c r="F212" s="20">
        <v>800</v>
      </c>
      <c r="G212" s="20">
        <v>0</v>
      </c>
      <c r="H212" s="63"/>
      <c r="I212" s="16"/>
    </row>
    <row r="213" spans="1:9" ht="17.25" customHeight="1">
      <c r="A213" s="29">
        <v>185</v>
      </c>
      <c r="B213" s="47"/>
      <c r="C213" s="35" t="s">
        <v>23</v>
      </c>
      <c r="D213" s="20">
        <f t="shared" si="12"/>
        <v>2000</v>
      </c>
      <c r="E213" s="20">
        <v>0</v>
      </c>
      <c r="F213" s="20">
        <v>2000</v>
      </c>
      <c r="G213" s="20">
        <v>0</v>
      </c>
      <c r="H213" s="63"/>
      <c r="I213" s="16"/>
    </row>
    <row r="214" spans="1:9" ht="17.25" customHeight="1">
      <c r="A214" s="29">
        <v>186</v>
      </c>
      <c r="B214" s="45" t="s">
        <v>57</v>
      </c>
      <c r="C214" s="35" t="s">
        <v>1</v>
      </c>
      <c r="D214" s="20">
        <f t="shared" si="12"/>
        <v>2000</v>
      </c>
      <c r="E214" s="20">
        <f>E215+E216</f>
        <v>0</v>
      </c>
      <c r="F214" s="20">
        <f>F215+F216</f>
        <v>2000</v>
      </c>
      <c r="G214" s="20">
        <f>G215+G216</f>
        <v>0</v>
      </c>
      <c r="H214" s="63"/>
      <c r="I214" s="16"/>
    </row>
    <row r="215" spans="1:9" ht="17.25" customHeight="1">
      <c r="A215" s="29">
        <v>187</v>
      </c>
      <c r="B215" s="46"/>
      <c r="C215" s="35" t="s">
        <v>2</v>
      </c>
      <c r="D215" s="20">
        <f t="shared" si="12"/>
        <v>0</v>
      </c>
      <c r="E215" s="20">
        <v>0</v>
      </c>
      <c r="F215" s="20">
        <v>0</v>
      </c>
      <c r="G215" s="20">
        <v>0</v>
      </c>
      <c r="H215" s="63"/>
      <c r="I215" s="16"/>
    </row>
    <row r="216" spans="1:9" ht="17.25" customHeight="1">
      <c r="A216" s="29">
        <v>188</v>
      </c>
      <c r="B216" s="47"/>
      <c r="C216" s="35" t="s">
        <v>23</v>
      </c>
      <c r="D216" s="20">
        <f t="shared" si="12"/>
        <v>2000</v>
      </c>
      <c r="E216" s="20">
        <v>0</v>
      </c>
      <c r="F216" s="20">
        <v>2000</v>
      </c>
      <c r="G216" s="20">
        <v>0</v>
      </c>
      <c r="H216" s="63"/>
      <c r="I216" s="16"/>
    </row>
    <row r="217" spans="1:9" ht="17.25" customHeight="1">
      <c r="A217" s="29">
        <v>189</v>
      </c>
      <c r="B217" s="45" t="s">
        <v>58</v>
      </c>
      <c r="C217" s="35" t="s">
        <v>1</v>
      </c>
      <c r="D217" s="20">
        <f t="shared" si="12"/>
        <v>2700</v>
      </c>
      <c r="E217" s="20">
        <f>E218+E219</f>
        <v>1100</v>
      </c>
      <c r="F217" s="20">
        <f>F218+F219</f>
        <v>1600</v>
      </c>
      <c r="G217" s="20">
        <f>G218+G219</f>
        <v>0</v>
      </c>
      <c r="H217" s="63"/>
      <c r="I217" s="16"/>
    </row>
    <row r="218" spans="1:9" ht="17.25" customHeight="1">
      <c r="A218" s="29">
        <v>190</v>
      </c>
      <c r="B218" s="46"/>
      <c r="C218" s="35" t="s">
        <v>2</v>
      </c>
      <c r="D218" s="20">
        <f t="shared" si="12"/>
        <v>0</v>
      </c>
      <c r="E218" s="20">
        <v>0</v>
      </c>
      <c r="F218" s="20">
        <v>0</v>
      </c>
      <c r="G218" s="20">
        <v>0</v>
      </c>
      <c r="H218" s="63"/>
      <c r="I218" s="16"/>
    </row>
    <row r="219" spans="1:9" ht="17.25" customHeight="1">
      <c r="A219" s="29">
        <v>191</v>
      </c>
      <c r="B219" s="47"/>
      <c r="C219" s="35" t="s">
        <v>23</v>
      </c>
      <c r="D219" s="20">
        <f t="shared" si="12"/>
        <v>2700</v>
      </c>
      <c r="E219" s="20">
        <v>1100</v>
      </c>
      <c r="F219" s="20">
        <v>1600</v>
      </c>
      <c r="G219" s="20">
        <v>0</v>
      </c>
      <c r="H219" s="63"/>
      <c r="I219" s="16"/>
    </row>
    <row r="220" spans="1:9" ht="17.25" customHeight="1">
      <c r="A220" s="29">
        <v>192</v>
      </c>
      <c r="B220" s="45" t="s">
        <v>59</v>
      </c>
      <c r="C220" s="35" t="s">
        <v>1</v>
      </c>
      <c r="D220" s="20">
        <f t="shared" si="12"/>
        <v>8500</v>
      </c>
      <c r="E220" s="20">
        <f>E221+E222</f>
        <v>3500</v>
      </c>
      <c r="F220" s="20">
        <f>F221+F222</f>
        <v>3500</v>
      </c>
      <c r="G220" s="20">
        <f>G221+G222</f>
        <v>1500</v>
      </c>
      <c r="H220" s="63"/>
      <c r="I220" s="16"/>
    </row>
    <row r="221" spans="1:9" ht="17.25" customHeight="1">
      <c r="A221" s="29">
        <v>193</v>
      </c>
      <c r="B221" s="46"/>
      <c r="C221" s="35" t="s">
        <v>2</v>
      </c>
      <c r="D221" s="20">
        <f t="shared" si="12"/>
        <v>0</v>
      </c>
      <c r="E221" s="20">
        <v>0</v>
      </c>
      <c r="F221" s="20">
        <v>0</v>
      </c>
      <c r="G221" s="20">
        <v>0</v>
      </c>
      <c r="H221" s="63"/>
      <c r="I221" s="16"/>
    </row>
    <row r="222" spans="1:9" ht="17.25" customHeight="1">
      <c r="A222" s="29">
        <v>194</v>
      </c>
      <c r="B222" s="47"/>
      <c r="C222" s="35" t="s">
        <v>23</v>
      </c>
      <c r="D222" s="20">
        <f t="shared" si="12"/>
        <v>8500</v>
      </c>
      <c r="E222" s="20">
        <v>3500</v>
      </c>
      <c r="F222" s="20">
        <v>3500</v>
      </c>
      <c r="G222" s="20">
        <v>1500</v>
      </c>
      <c r="H222" s="63"/>
      <c r="I222" s="16"/>
    </row>
    <row r="223" spans="1:9" ht="17.25" customHeight="1">
      <c r="A223" s="29">
        <v>195</v>
      </c>
      <c r="B223" s="45" t="s">
        <v>60</v>
      </c>
      <c r="C223" s="35" t="s">
        <v>1</v>
      </c>
      <c r="D223" s="20">
        <f t="shared" si="12"/>
        <v>10400</v>
      </c>
      <c r="E223" s="20">
        <f>E224+E225</f>
        <v>4000</v>
      </c>
      <c r="F223" s="20">
        <f>F224+F225</f>
        <v>4400</v>
      </c>
      <c r="G223" s="20">
        <f>G224+G225</f>
        <v>2000</v>
      </c>
      <c r="H223" s="63"/>
      <c r="I223" s="16"/>
    </row>
    <row r="224" spans="1:9" ht="17.25" customHeight="1">
      <c r="A224" s="29">
        <v>196</v>
      </c>
      <c r="B224" s="46"/>
      <c r="C224" s="35" t="s">
        <v>2</v>
      </c>
      <c r="D224" s="20">
        <f t="shared" si="12"/>
        <v>400</v>
      </c>
      <c r="E224" s="20">
        <v>0</v>
      </c>
      <c r="F224" s="20">
        <v>400</v>
      </c>
      <c r="G224" s="20">
        <v>0</v>
      </c>
      <c r="H224" s="63"/>
      <c r="I224" s="16"/>
    </row>
    <row r="225" spans="1:9" ht="17.25" customHeight="1">
      <c r="A225" s="29">
        <v>197</v>
      </c>
      <c r="B225" s="47"/>
      <c r="C225" s="35" t="s">
        <v>23</v>
      </c>
      <c r="D225" s="20">
        <f t="shared" si="12"/>
        <v>10000</v>
      </c>
      <c r="E225" s="20">
        <v>4000</v>
      </c>
      <c r="F225" s="20">
        <v>4000</v>
      </c>
      <c r="G225" s="20">
        <v>2000</v>
      </c>
      <c r="H225" s="63"/>
      <c r="I225" s="16"/>
    </row>
    <row r="226" spans="1:9" ht="17.25" customHeight="1">
      <c r="A226" s="29">
        <v>198</v>
      </c>
      <c r="B226" s="45" t="s">
        <v>61</v>
      </c>
      <c r="C226" s="35" t="s">
        <v>1</v>
      </c>
      <c r="D226" s="20">
        <f t="shared" si="12"/>
        <v>6000</v>
      </c>
      <c r="E226" s="20">
        <f>E227+E228</f>
        <v>3000</v>
      </c>
      <c r="F226" s="20">
        <f>F227+F228</f>
        <v>3000</v>
      </c>
      <c r="G226" s="20">
        <f>G227+G228</f>
        <v>0</v>
      </c>
      <c r="H226" s="63"/>
      <c r="I226" s="16"/>
    </row>
    <row r="227" spans="1:9" ht="17.25" customHeight="1">
      <c r="A227" s="29">
        <v>199</v>
      </c>
      <c r="B227" s="46"/>
      <c r="C227" s="35" t="s">
        <v>2</v>
      </c>
      <c r="D227" s="20">
        <f>E227+F227+G227</f>
        <v>6000</v>
      </c>
      <c r="E227" s="20">
        <v>3000</v>
      </c>
      <c r="F227" s="20">
        <v>3000</v>
      </c>
      <c r="G227" s="20">
        <v>0</v>
      </c>
      <c r="H227" s="63"/>
      <c r="I227" s="16"/>
    </row>
    <row r="228" spans="1:9" ht="17.25" customHeight="1">
      <c r="A228" s="29">
        <v>200</v>
      </c>
      <c r="B228" s="47"/>
      <c r="C228" s="35" t="s">
        <v>23</v>
      </c>
      <c r="D228" s="20">
        <f>E228+F228+G228</f>
        <v>0</v>
      </c>
      <c r="E228" s="20">
        <v>0</v>
      </c>
      <c r="F228" s="20">
        <v>0</v>
      </c>
      <c r="G228" s="20">
        <v>0</v>
      </c>
      <c r="H228" s="63"/>
      <c r="I228" s="16"/>
    </row>
    <row r="229" spans="1:9" ht="17.25" customHeight="1">
      <c r="A229" s="29">
        <v>201</v>
      </c>
      <c r="B229" s="45" t="s">
        <v>62</v>
      </c>
      <c r="C229" s="35" t="s">
        <v>1</v>
      </c>
      <c r="D229" s="20">
        <f t="shared" si="12"/>
        <v>7500</v>
      </c>
      <c r="E229" s="20">
        <f>E230+E231</f>
        <v>2000</v>
      </c>
      <c r="F229" s="20">
        <f>F230+F231</f>
        <v>3500</v>
      </c>
      <c r="G229" s="20">
        <f>G230+G231</f>
        <v>2000</v>
      </c>
      <c r="H229" s="63"/>
      <c r="I229" s="16"/>
    </row>
    <row r="230" spans="1:9" ht="17.25" customHeight="1">
      <c r="A230" s="29">
        <v>202</v>
      </c>
      <c r="B230" s="46"/>
      <c r="C230" s="35" t="s">
        <v>2</v>
      </c>
      <c r="D230" s="20">
        <f t="shared" si="12"/>
        <v>500</v>
      </c>
      <c r="E230" s="20">
        <v>0</v>
      </c>
      <c r="F230" s="20">
        <v>500</v>
      </c>
      <c r="G230" s="20"/>
      <c r="H230" s="63"/>
      <c r="I230" s="16"/>
    </row>
    <row r="231" spans="1:9" ht="17.25" customHeight="1">
      <c r="A231" s="29">
        <v>203</v>
      </c>
      <c r="B231" s="47"/>
      <c r="C231" s="35" t="s">
        <v>23</v>
      </c>
      <c r="D231" s="20">
        <f t="shared" si="12"/>
        <v>7000</v>
      </c>
      <c r="E231" s="20">
        <v>2000</v>
      </c>
      <c r="F231" s="20">
        <v>3000</v>
      </c>
      <c r="G231" s="20">
        <v>2000</v>
      </c>
      <c r="H231" s="63"/>
      <c r="I231" s="16"/>
    </row>
    <row r="232" spans="1:9" ht="17.25" customHeight="1">
      <c r="A232" s="29">
        <v>204</v>
      </c>
      <c r="B232" s="45" t="s">
        <v>63</v>
      </c>
      <c r="C232" s="35" t="s">
        <v>1</v>
      </c>
      <c r="D232" s="20">
        <f t="shared" si="12"/>
        <v>4500</v>
      </c>
      <c r="E232" s="20">
        <f>E233+E234</f>
        <v>1650</v>
      </c>
      <c r="F232" s="20">
        <f>F233+F234</f>
        <v>2850</v>
      </c>
      <c r="G232" s="20">
        <f>G233+G234</f>
        <v>0</v>
      </c>
      <c r="H232" s="63"/>
      <c r="I232" s="16"/>
    </row>
    <row r="233" spans="1:9" ht="17.25" customHeight="1">
      <c r="A233" s="29">
        <v>205</v>
      </c>
      <c r="B233" s="46"/>
      <c r="C233" s="35" t="s">
        <v>2</v>
      </c>
      <c r="D233" s="20">
        <f t="shared" si="12"/>
        <v>400</v>
      </c>
      <c r="E233" s="20">
        <v>0</v>
      </c>
      <c r="F233" s="20">
        <v>400</v>
      </c>
      <c r="G233" s="20">
        <v>0</v>
      </c>
      <c r="H233" s="63"/>
      <c r="I233" s="16"/>
    </row>
    <row r="234" spans="1:9" ht="17.25" customHeight="1">
      <c r="A234" s="29">
        <v>206</v>
      </c>
      <c r="B234" s="47"/>
      <c r="C234" s="35" t="s">
        <v>23</v>
      </c>
      <c r="D234" s="20">
        <f t="shared" si="12"/>
        <v>4100</v>
      </c>
      <c r="E234" s="20">
        <v>1650</v>
      </c>
      <c r="F234" s="20">
        <v>2450</v>
      </c>
      <c r="G234" s="20">
        <v>0</v>
      </c>
      <c r="H234" s="63"/>
      <c r="I234" s="16"/>
    </row>
    <row r="235" spans="1:9" ht="17.25" customHeight="1">
      <c r="A235" s="29">
        <v>207</v>
      </c>
      <c r="B235" s="45" t="s">
        <v>64</v>
      </c>
      <c r="C235" s="35" t="s">
        <v>1</v>
      </c>
      <c r="D235" s="20">
        <f t="shared" si="12"/>
        <v>7700</v>
      </c>
      <c r="E235" s="20">
        <f>E236+E237</f>
        <v>1900</v>
      </c>
      <c r="F235" s="20">
        <f>F236+F237</f>
        <v>1900</v>
      </c>
      <c r="G235" s="20">
        <f>G236+G237</f>
        <v>3900</v>
      </c>
      <c r="H235" s="63"/>
      <c r="I235" s="16"/>
    </row>
    <row r="236" spans="1:9" ht="17.25" customHeight="1">
      <c r="A236" s="29">
        <v>208</v>
      </c>
      <c r="B236" s="46"/>
      <c r="C236" s="35" t="s">
        <v>2</v>
      </c>
      <c r="D236" s="20">
        <f t="shared" si="12"/>
        <v>0</v>
      </c>
      <c r="E236" s="20">
        <v>0</v>
      </c>
      <c r="F236" s="20">
        <v>0</v>
      </c>
      <c r="G236" s="20">
        <v>0</v>
      </c>
      <c r="H236" s="63"/>
      <c r="I236" s="16"/>
    </row>
    <row r="237" spans="1:9" ht="17.25" customHeight="1">
      <c r="A237" s="29">
        <v>209</v>
      </c>
      <c r="B237" s="47"/>
      <c r="C237" s="35" t="s">
        <v>23</v>
      </c>
      <c r="D237" s="20">
        <f t="shared" si="12"/>
        <v>7700</v>
      </c>
      <c r="E237" s="20">
        <v>1900</v>
      </c>
      <c r="F237" s="20">
        <v>1900</v>
      </c>
      <c r="G237" s="20">
        <v>3900</v>
      </c>
      <c r="H237" s="63"/>
      <c r="I237" s="16"/>
    </row>
    <row r="238" spans="1:9" ht="17.25" customHeight="1">
      <c r="A238" s="29">
        <v>210</v>
      </c>
      <c r="B238" s="45" t="s">
        <v>65</v>
      </c>
      <c r="C238" s="35" t="s">
        <v>1</v>
      </c>
      <c r="D238" s="20">
        <f t="shared" si="12"/>
        <v>3300</v>
      </c>
      <c r="E238" s="20">
        <f>E239+E240</f>
        <v>1000</v>
      </c>
      <c r="F238" s="20">
        <f>F239+F240</f>
        <v>2300</v>
      </c>
      <c r="G238" s="20">
        <f>G239+G240</f>
        <v>0</v>
      </c>
      <c r="H238" s="63"/>
      <c r="I238" s="16"/>
    </row>
    <row r="239" spans="1:9" ht="17.25" customHeight="1">
      <c r="A239" s="29">
        <v>211</v>
      </c>
      <c r="B239" s="46"/>
      <c r="C239" s="35" t="s">
        <v>2</v>
      </c>
      <c r="D239" s="20">
        <f t="shared" si="12"/>
        <v>0</v>
      </c>
      <c r="E239" s="20">
        <v>0</v>
      </c>
      <c r="F239" s="20">
        <v>0</v>
      </c>
      <c r="G239" s="20">
        <v>0</v>
      </c>
      <c r="H239" s="63"/>
      <c r="I239" s="16"/>
    </row>
    <row r="240" spans="1:9" ht="17.25" customHeight="1">
      <c r="A240" s="29">
        <v>212</v>
      </c>
      <c r="B240" s="47"/>
      <c r="C240" s="35" t="s">
        <v>23</v>
      </c>
      <c r="D240" s="20">
        <f t="shared" si="12"/>
        <v>3300</v>
      </c>
      <c r="E240" s="20">
        <v>1000</v>
      </c>
      <c r="F240" s="20">
        <v>2300</v>
      </c>
      <c r="G240" s="20">
        <v>0</v>
      </c>
      <c r="H240" s="64"/>
      <c r="I240" s="16"/>
    </row>
    <row r="241" spans="1:9" ht="17.25" customHeight="1">
      <c r="A241" s="29">
        <v>213</v>
      </c>
      <c r="B241" s="45" t="s">
        <v>66</v>
      </c>
      <c r="C241" s="35" t="s">
        <v>1</v>
      </c>
      <c r="D241" s="20">
        <f t="shared" si="12"/>
        <v>35500</v>
      </c>
      <c r="E241" s="20">
        <f>E242+E243</f>
        <v>15000</v>
      </c>
      <c r="F241" s="20">
        <f>F242+F243</f>
        <v>20500</v>
      </c>
      <c r="G241" s="20">
        <f>G242+G243</f>
        <v>0</v>
      </c>
      <c r="H241" s="62" t="s">
        <v>122</v>
      </c>
      <c r="I241" s="16"/>
    </row>
    <row r="242" spans="1:9" ht="17.25" customHeight="1">
      <c r="A242" s="29">
        <v>214</v>
      </c>
      <c r="B242" s="46"/>
      <c r="C242" s="35" t="s">
        <v>2</v>
      </c>
      <c r="D242" s="20">
        <f t="shared" si="12"/>
        <v>0</v>
      </c>
      <c r="E242" s="20">
        <v>0</v>
      </c>
      <c r="F242" s="20">
        <v>0</v>
      </c>
      <c r="G242" s="20">
        <v>0</v>
      </c>
      <c r="H242" s="63"/>
      <c r="I242" s="16"/>
    </row>
    <row r="243" spans="1:9" ht="81.75" customHeight="1">
      <c r="A243" s="29">
        <v>215</v>
      </c>
      <c r="B243" s="47"/>
      <c r="C243" s="35" t="s">
        <v>23</v>
      </c>
      <c r="D243" s="20">
        <f t="shared" si="12"/>
        <v>35500</v>
      </c>
      <c r="E243" s="20">
        <v>15000</v>
      </c>
      <c r="F243" s="20">
        <v>20500</v>
      </c>
      <c r="G243" s="20">
        <v>0</v>
      </c>
      <c r="H243" s="64"/>
      <c r="I243" s="16"/>
    </row>
    <row r="244" spans="1:9" ht="17.25" customHeight="1">
      <c r="A244" s="29">
        <v>216</v>
      </c>
      <c r="B244" s="45" t="s">
        <v>67</v>
      </c>
      <c r="C244" s="35" t="s">
        <v>1</v>
      </c>
      <c r="D244" s="20">
        <f t="shared" si="12"/>
        <v>124053.7</v>
      </c>
      <c r="E244" s="20">
        <f>E245+E246</f>
        <v>18512</v>
      </c>
      <c r="F244" s="20">
        <f>F245+F246</f>
        <v>21241.7</v>
      </c>
      <c r="G244" s="20">
        <f>G245+G246</f>
        <v>84300</v>
      </c>
      <c r="H244" s="62" t="s">
        <v>124</v>
      </c>
      <c r="I244" s="16"/>
    </row>
    <row r="245" spans="1:9" ht="17.25" customHeight="1">
      <c r="A245" s="29">
        <v>217</v>
      </c>
      <c r="B245" s="46"/>
      <c r="C245" s="35" t="s">
        <v>2</v>
      </c>
      <c r="D245" s="20">
        <f t="shared" si="12"/>
        <v>124053.7</v>
      </c>
      <c r="E245" s="20">
        <v>18512</v>
      </c>
      <c r="F245" s="20">
        <v>21241.7</v>
      </c>
      <c r="G245" s="20">
        <v>84300</v>
      </c>
      <c r="H245" s="63"/>
      <c r="I245" s="16"/>
    </row>
    <row r="246" spans="1:9" ht="36.75" customHeight="1">
      <c r="A246" s="29">
        <v>218</v>
      </c>
      <c r="B246" s="47"/>
      <c r="C246" s="35" t="s">
        <v>23</v>
      </c>
      <c r="D246" s="20">
        <f t="shared" si="12"/>
        <v>0</v>
      </c>
      <c r="E246" s="20">
        <v>0</v>
      </c>
      <c r="F246" s="20">
        <v>0</v>
      </c>
      <c r="G246" s="20">
        <v>0</v>
      </c>
      <c r="H246" s="63"/>
      <c r="I246" s="16"/>
    </row>
    <row r="247" spans="1:9" ht="17.25" customHeight="1">
      <c r="A247" s="29">
        <v>219</v>
      </c>
      <c r="B247" s="45" t="s">
        <v>68</v>
      </c>
      <c r="C247" s="35" t="s">
        <v>1</v>
      </c>
      <c r="D247" s="20">
        <f aca="true" t="shared" si="13" ref="D247:D265">E247+F247+G247</f>
        <v>154000</v>
      </c>
      <c r="E247" s="20">
        <f>E248+E249</f>
        <v>28800</v>
      </c>
      <c r="F247" s="20">
        <f>F248+F249</f>
        <v>28800</v>
      </c>
      <c r="G247" s="20">
        <f>G248+G249</f>
        <v>96400</v>
      </c>
      <c r="H247" s="63"/>
      <c r="I247" s="16"/>
    </row>
    <row r="248" spans="1:9" ht="17.25" customHeight="1">
      <c r="A248" s="29">
        <v>220</v>
      </c>
      <c r="B248" s="46"/>
      <c r="C248" s="35" t="s">
        <v>2</v>
      </c>
      <c r="D248" s="20">
        <f t="shared" si="13"/>
        <v>0</v>
      </c>
      <c r="E248" s="20">
        <v>0</v>
      </c>
      <c r="F248" s="20">
        <v>0</v>
      </c>
      <c r="G248" s="20">
        <v>0</v>
      </c>
      <c r="H248" s="63"/>
      <c r="I248" s="16"/>
    </row>
    <row r="249" spans="1:9" ht="47.25" customHeight="1">
      <c r="A249" s="29">
        <v>221</v>
      </c>
      <c r="B249" s="47"/>
      <c r="C249" s="35" t="s">
        <v>23</v>
      </c>
      <c r="D249" s="20">
        <f t="shared" si="13"/>
        <v>154000</v>
      </c>
      <c r="E249" s="20">
        <v>28800</v>
      </c>
      <c r="F249" s="20">
        <v>28800</v>
      </c>
      <c r="G249" s="20">
        <v>96400</v>
      </c>
      <c r="H249" s="64"/>
      <c r="I249" s="16"/>
    </row>
    <row r="250" spans="1:9" ht="16.5" customHeight="1">
      <c r="A250" s="29">
        <v>222</v>
      </c>
      <c r="B250" s="49" t="s">
        <v>69</v>
      </c>
      <c r="C250" s="50"/>
      <c r="D250" s="50"/>
      <c r="E250" s="50"/>
      <c r="F250" s="50"/>
      <c r="G250" s="50"/>
      <c r="H250" s="51"/>
      <c r="I250" s="16"/>
    </row>
    <row r="251" spans="1:9" ht="17.25" customHeight="1">
      <c r="A251" s="29">
        <v>223</v>
      </c>
      <c r="B251" s="45" t="s">
        <v>70</v>
      </c>
      <c r="C251" s="35" t="s">
        <v>1</v>
      </c>
      <c r="D251" s="20">
        <f t="shared" si="13"/>
        <v>602503</v>
      </c>
      <c r="E251" s="20">
        <f>E252+E253</f>
        <v>602503</v>
      </c>
      <c r="F251" s="20">
        <f>F252+F253</f>
        <v>0</v>
      </c>
      <c r="G251" s="20">
        <f>G252+G253</f>
        <v>0</v>
      </c>
      <c r="H251" s="62" t="s">
        <v>123</v>
      </c>
      <c r="I251" s="16"/>
    </row>
    <row r="252" spans="1:9" ht="17.25" customHeight="1">
      <c r="A252" s="29">
        <v>224</v>
      </c>
      <c r="B252" s="46"/>
      <c r="C252" s="35" t="s">
        <v>2</v>
      </c>
      <c r="D252" s="20">
        <f t="shared" si="13"/>
        <v>189700</v>
      </c>
      <c r="E252" s="20">
        <v>189700</v>
      </c>
      <c r="F252" s="20">
        <v>0</v>
      </c>
      <c r="G252" s="20">
        <v>0</v>
      </c>
      <c r="H252" s="63"/>
      <c r="I252" s="16"/>
    </row>
    <row r="253" spans="1:9" ht="17.25" customHeight="1">
      <c r="A253" s="29">
        <v>225</v>
      </c>
      <c r="B253" s="47"/>
      <c r="C253" s="35" t="s">
        <v>23</v>
      </c>
      <c r="D253" s="20">
        <f t="shared" si="13"/>
        <v>412803</v>
      </c>
      <c r="E253" s="20">
        <v>412803</v>
      </c>
      <c r="F253" s="20">
        <v>0</v>
      </c>
      <c r="G253" s="20">
        <v>0</v>
      </c>
      <c r="H253" s="63"/>
      <c r="I253" s="16"/>
    </row>
    <row r="254" spans="1:9" ht="17.25" customHeight="1">
      <c r="A254" s="29">
        <v>226</v>
      </c>
      <c r="B254" s="45" t="s">
        <v>71</v>
      </c>
      <c r="C254" s="35" t="s">
        <v>1</v>
      </c>
      <c r="D254" s="20">
        <f t="shared" si="13"/>
        <v>417160.5</v>
      </c>
      <c r="E254" s="20">
        <f>E255+E256</f>
        <v>417160.5</v>
      </c>
      <c r="F254" s="20">
        <f>F255+F256</f>
        <v>0</v>
      </c>
      <c r="G254" s="20">
        <f>G255+G256</f>
        <v>0</v>
      </c>
      <c r="H254" s="63"/>
      <c r="I254" s="16"/>
    </row>
    <row r="255" spans="1:9" ht="17.25" customHeight="1">
      <c r="A255" s="29">
        <v>227</v>
      </c>
      <c r="B255" s="46"/>
      <c r="C255" s="35" t="s">
        <v>2</v>
      </c>
      <c r="D255" s="20">
        <f t="shared" si="13"/>
        <v>328123.5</v>
      </c>
      <c r="E255" s="20">
        <v>328123.5</v>
      </c>
      <c r="F255" s="20">
        <v>0</v>
      </c>
      <c r="G255" s="20">
        <v>0</v>
      </c>
      <c r="H255" s="63"/>
      <c r="I255" s="16"/>
    </row>
    <row r="256" spans="1:9" ht="17.25" customHeight="1">
      <c r="A256" s="29">
        <v>228</v>
      </c>
      <c r="B256" s="47"/>
      <c r="C256" s="35" t="s">
        <v>23</v>
      </c>
      <c r="D256" s="20">
        <f t="shared" si="13"/>
        <v>89037</v>
      </c>
      <c r="E256" s="20">
        <v>89037</v>
      </c>
      <c r="F256" s="20">
        <v>0</v>
      </c>
      <c r="G256" s="20">
        <v>0</v>
      </c>
      <c r="H256" s="63"/>
      <c r="I256" s="16"/>
    </row>
    <row r="257" spans="1:9" ht="17.25" customHeight="1">
      <c r="A257" s="29">
        <v>229</v>
      </c>
      <c r="B257" s="45" t="s">
        <v>74</v>
      </c>
      <c r="C257" s="35" t="s">
        <v>1</v>
      </c>
      <c r="D257" s="20">
        <f t="shared" si="13"/>
        <v>144000</v>
      </c>
      <c r="E257" s="20">
        <f>E258+E259</f>
        <v>118200</v>
      </c>
      <c r="F257" s="20">
        <f>F258+F259</f>
        <v>25800</v>
      </c>
      <c r="G257" s="20">
        <f>G258+G259</f>
        <v>0</v>
      </c>
      <c r="H257" s="63"/>
      <c r="I257" s="16"/>
    </row>
    <row r="258" spans="1:9" ht="17.25" customHeight="1">
      <c r="A258" s="29">
        <v>230</v>
      </c>
      <c r="B258" s="46"/>
      <c r="C258" s="35" t="s">
        <v>2</v>
      </c>
      <c r="D258" s="20">
        <f t="shared" si="13"/>
        <v>0</v>
      </c>
      <c r="E258" s="20">
        <v>0</v>
      </c>
      <c r="F258" s="20">
        <v>0</v>
      </c>
      <c r="G258" s="20">
        <v>0</v>
      </c>
      <c r="H258" s="63"/>
      <c r="I258" s="16"/>
    </row>
    <row r="259" spans="1:9" ht="17.25" customHeight="1">
      <c r="A259" s="29">
        <v>231</v>
      </c>
      <c r="B259" s="47"/>
      <c r="C259" s="35" t="s">
        <v>23</v>
      </c>
      <c r="D259" s="20">
        <f t="shared" si="13"/>
        <v>144000</v>
      </c>
      <c r="E259" s="20">
        <v>118200</v>
      </c>
      <c r="F259" s="20">
        <v>25800</v>
      </c>
      <c r="G259" s="20">
        <v>0</v>
      </c>
      <c r="H259" s="63"/>
      <c r="I259" s="16"/>
    </row>
    <row r="260" spans="1:9" ht="17.25" customHeight="1">
      <c r="A260" s="29">
        <v>232</v>
      </c>
      <c r="B260" s="45" t="s">
        <v>72</v>
      </c>
      <c r="C260" s="35" t="s">
        <v>1</v>
      </c>
      <c r="D260" s="20">
        <f t="shared" si="13"/>
        <v>7300</v>
      </c>
      <c r="E260" s="20">
        <f>E261+E262</f>
        <v>6600</v>
      </c>
      <c r="F260" s="20">
        <f>F261+F262</f>
        <v>700</v>
      </c>
      <c r="G260" s="20">
        <f>G261+G262</f>
        <v>0</v>
      </c>
      <c r="H260" s="63"/>
      <c r="I260" s="16"/>
    </row>
    <row r="261" spans="1:9" ht="17.25" customHeight="1">
      <c r="A261" s="29">
        <v>233</v>
      </c>
      <c r="B261" s="46"/>
      <c r="C261" s="35" t="s">
        <v>2</v>
      </c>
      <c r="D261" s="20">
        <f t="shared" si="13"/>
        <v>0</v>
      </c>
      <c r="E261" s="20">
        <v>0</v>
      </c>
      <c r="F261" s="20">
        <v>0</v>
      </c>
      <c r="G261" s="20">
        <v>0</v>
      </c>
      <c r="H261" s="63"/>
      <c r="I261" s="16"/>
    </row>
    <row r="262" spans="1:9" ht="17.25" customHeight="1">
      <c r="A262" s="29">
        <v>234</v>
      </c>
      <c r="B262" s="47"/>
      <c r="C262" s="35" t="s">
        <v>23</v>
      </c>
      <c r="D262" s="20">
        <f t="shared" si="13"/>
        <v>7300</v>
      </c>
      <c r="E262" s="20">
        <v>6600</v>
      </c>
      <c r="F262" s="20">
        <v>700</v>
      </c>
      <c r="G262" s="20">
        <v>0</v>
      </c>
      <c r="H262" s="63"/>
      <c r="I262" s="16"/>
    </row>
    <row r="263" spans="1:9" ht="17.25" customHeight="1">
      <c r="A263" s="29">
        <v>235</v>
      </c>
      <c r="B263" s="45" t="s">
        <v>73</v>
      </c>
      <c r="C263" s="35" t="s">
        <v>1</v>
      </c>
      <c r="D263" s="20">
        <f t="shared" si="13"/>
        <v>94600</v>
      </c>
      <c r="E263" s="20">
        <f>E264+E265</f>
        <v>77400</v>
      </c>
      <c r="F263" s="20">
        <f>F264+F265</f>
        <v>17200</v>
      </c>
      <c r="G263" s="20">
        <f>G264+G265</f>
        <v>0</v>
      </c>
      <c r="H263" s="63"/>
      <c r="I263" s="16"/>
    </row>
    <row r="264" spans="1:9" ht="17.25" customHeight="1">
      <c r="A264" s="29">
        <v>236</v>
      </c>
      <c r="B264" s="46"/>
      <c r="C264" s="35" t="s">
        <v>2</v>
      </c>
      <c r="D264" s="20">
        <f t="shared" si="13"/>
        <v>0</v>
      </c>
      <c r="E264" s="20">
        <v>0</v>
      </c>
      <c r="F264" s="20">
        <v>0</v>
      </c>
      <c r="G264" s="20">
        <v>0</v>
      </c>
      <c r="H264" s="63"/>
      <c r="I264" s="16"/>
    </row>
    <row r="265" spans="1:9" ht="17.25" customHeight="1">
      <c r="A265" s="29">
        <v>237</v>
      </c>
      <c r="B265" s="47"/>
      <c r="C265" s="35" t="s">
        <v>23</v>
      </c>
      <c r="D265" s="20">
        <f t="shared" si="13"/>
        <v>94600</v>
      </c>
      <c r="E265" s="20">
        <v>77400</v>
      </c>
      <c r="F265" s="20">
        <v>17200</v>
      </c>
      <c r="G265" s="20">
        <v>0</v>
      </c>
      <c r="H265" s="64"/>
      <c r="I265" s="16"/>
    </row>
    <row r="266" spans="1:9" ht="12.75">
      <c r="A266" s="29">
        <v>238</v>
      </c>
      <c r="B266" s="81" t="s">
        <v>24</v>
      </c>
      <c r="C266" s="81"/>
      <c r="D266" s="81"/>
      <c r="E266" s="81"/>
      <c r="F266" s="81"/>
      <c r="G266" s="81"/>
      <c r="H266" s="81"/>
      <c r="I266" s="25"/>
    </row>
    <row r="267" spans="1:9" ht="12.75" customHeight="1">
      <c r="A267" s="29">
        <v>239</v>
      </c>
      <c r="B267" s="55" t="s">
        <v>25</v>
      </c>
      <c r="C267" s="35" t="s">
        <v>1</v>
      </c>
      <c r="D267" s="40">
        <f>D270+D273+D276+D279+D282+D286</f>
        <v>169860.1</v>
      </c>
      <c r="E267" s="40">
        <f>E270+E273+E276+E279+E282+E286</f>
        <v>48228.5</v>
      </c>
      <c r="F267" s="40">
        <f>F270+F273+F276+F279+F282+F286</f>
        <v>48228.6</v>
      </c>
      <c r="G267" s="40">
        <f>G270+G273+G276+G279+G282+G286</f>
        <v>73403</v>
      </c>
      <c r="H267" s="84"/>
      <c r="I267" s="26"/>
    </row>
    <row r="268" spans="1:9" ht="12.75" customHeight="1">
      <c r="A268" s="29">
        <v>240</v>
      </c>
      <c r="B268" s="56"/>
      <c r="C268" s="35" t="s">
        <v>2</v>
      </c>
      <c r="D268" s="40">
        <f>D271+D274+D277+D280+D283+D287</f>
        <v>81360.1</v>
      </c>
      <c r="E268" s="40">
        <f>E271+E274+E277+E280+E283+E287</f>
        <v>11428.5</v>
      </c>
      <c r="F268" s="40">
        <f>F271+F274+F277+F280+F283+F287</f>
        <v>11428.6</v>
      </c>
      <c r="G268" s="40">
        <f>G271+G274+G277+G280+G283+G287</f>
        <v>58503</v>
      </c>
      <c r="H268" s="85"/>
      <c r="I268" s="26"/>
    </row>
    <row r="269" spans="1:9" ht="12.75" customHeight="1">
      <c r="A269" s="29">
        <v>241</v>
      </c>
      <c r="B269" s="57"/>
      <c r="C269" s="35" t="s">
        <v>23</v>
      </c>
      <c r="D269" s="40">
        <f>D272+D275+D278+D281+D284+D288</f>
        <v>88500</v>
      </c>
      <c r="E269" s="40">
        <f>E272+E275+E278+E281+E284+E288</f>
        <v>36800</v>
      </c>
      <c r="F269" s="40">
        <f>F272+F275+F278+F281+F284+F288</f>
        <v>36800</v>
      </c>
      <c r="G269" s="40">
        <f>G272+G275+G278+G281+G284+G288</f>
        <v>14900</v>
      </c>
      <c r="H269" s="86"/>
      <c r="I269" s="26"/>
    </row>
    <row r="270" spans="1:9" ht="12.75" customHeight="1">
      <c r="A270" s="1">
        <v>242</v>
      </c>
      <c r="B270" s="53" t="s">
        <v>77</v>
      </c>
      <c r="C270" s="35" t="s">
        <v>1</v>
      </c>
      <c r="D270" s="36">
        <f>E270+F270+G270</f>
        <v>36000</v>
      </c>
      <c r="E270" s="36">
        <f>E271+E272</f>
        <v>0</v>
      </c>
      <c r="F270" s="36">
        <f>F271+F272</f>
        <v>0</v>
      </c>
      <c r="G270" s="36">
        <f>G271+G272</f>
        <v>36000</v>
      </c>
      <c r="H270" s="84"/>
      <c r="I270" s="26"/>
    </row>
    <row r="271" spans="1:9" ht="12.75" customHeight="1">
      <c r="A271" s="1">
        <v>243</v>
      </c>
      <c r="B271" s="54"/>
      <c r="C271" s="35" t="s">
        <v>2</v>
      </c>
      <c r="D271" s="36">
        <f>E271+F271+G271</f>
        <v>36000</v>
      </c>
      <c r="E271" s="41">
        <v>0</v>
      </c>
      <c r="F271" s="41">
        <v>0</v>
      </c>
      <c r="G271" s="41">
        <v>36000</v>
      </c>
      <c r="H271" s="85"/>
      <c r="I271" s="26"/>
    </row>
    <row r="272" spans="1:9" ht="25.5">
      <c r="A272" s="1">
        <v>244</v>
      </c>
      <c r="B272" s="54"/>
      <c r="C272" s="35" t="s">
        <v>23</v>
      </c>
      <c r="D272" s="36">
        <f>E272+F272+G272</f>
        <v>0</v>
      </c>
      <c r="E272" s="41">
        <v>0</v>
      </c>
      <c r="F272" s="41">
        <v>0</v>
      </c>
      <c r="G272" s="41">
        <v>0</v>
      </c>
      <c r="H272" s="86"/>
      <c r="I272" s="26"/>
    </row>
    <row r="273" spans="1:9" ht="12.75">
      <c r="A273" s="1">
        <v>245</v>
      </c>
      <c r="B273" s="52" t="s">
        <v>78</v>
      </c>
      <c r="C273" s="35" t="s">
        <v>1</v>
      </c>
      <c r="D273" s="36">
        <f aca="true" t="shared" si="14" ref="D273:D284">E273+F273+G273</f>
        <v>3800</v>
      </c>
      <c r="E273" s="36">
        <f>E274+E275</f>
        <v>0</v>
      </c>
      <c r="F273" s="36">
        <f>F274+F275</f>
        <v>0</v>
      </c>
      <c r="G273" s="36">
        <f>G274+G275</f>
        <v>3800</v>
      </c>
      <c r="H273" s="84"/>
      <c r="I273" s="26"/>
    </row>
    <row r="274" spans="1:9" ht="12.75">
      <c r="A274" s="1">
        <v>246</v>
      </c>
      <c r="B274" s="52"/>
      <c r="C274" s="35" t="s">
        <v>2</v>
      </c>
      <c r="D274" s="36">
        <f t="shared" si="14"/>
        <v>3800</v>
      </c>
      <c r="E274" s="42">
        <v>0</v>
      </c>
      <c r="F274" s="42">
        <v>0</v>
      </c>
      <c r="G274" s="42">
        <v>3800</v>
      </c>
      <c r="H274" s="85"/>
      <c r="I274" s="26"/>
    </row>
    <row r="275" spans="1:9" ht="25.5">
      <c r="A275" s="1">
        <v>247</v>
      </c>
      <c r="B275" s="52"/>
      <c r="C275" s="35" t="s">
        <v>23</v>
      </c>
      <c r="D275" s="36">
        <f t="shared" si="14"/>
        <v>0</v>
      </c>
      <c r="E275" s="42">
        <v>0</v>
      </c>
      <c r="F275" s="42">
        <v>0</v>
      </c>
      <c r="G275" s="42">
        <v>0</v>
      </c>
      <c r="H275" s="86"/>
      <c r="I275" s="26"/>
    </row>
    <row r="276" spans="1:9" ht="12.75">
      <c r="A276" s="1">
        <v>248</v>
      </c>
      <c r="B276" s="52" t="s">
        <v>86</v>
      </c>
      <c r="C276" s="35" t="s">
        <v>1</v>
      </c>
      <c r="D276" s="36">
        <f t="shared" si="14"/>
        <v>4500</v>
      </c>
      <c r="E276" s="36">
        <f>E277+E278</f>
        <v>0</v>
      </c>
      <c r="F276" s="36">
        <f>F277+F278</f>
        <v>0</v>
      </c>
      <c r="G276" s="36">
        <f>G277+G278</f>
        <v>4500</v>
      </c>
      <c r="H276" s="84"/>
      <c r="I276" s="26"/>
    </row>
    <row r="277" spans="1:9" ht="12.75">
      <c r="A277" s="1">
        <v>249</v>
      </c>
      <c r="B277" s="52"/>
      <c r="C277" s="35" t="s">
        <v>2</v>
      </c>
      <c r="D277" s="36">
        <f t="shared" si="14"/>
        <v>4500</v>
      </c>
      <c r="E277" s="42">
        <v>0</v>
      </c>
      <c r="F277" s="42">
        <v>0</v>
      </c>
      <c r="G277" s="42">
        <v>4500</v>
      </c>
      <c r="H277" s="85"/>
      <c r="I277" s="26"/>
    </row>
    <row r="278" spans="1:9" ht="25.5">
      <c r="A278" s="1">
        <v>250</v>
      </c>
      <c r="B278" s="52"/>
      <c r="C278" s="35" t="s">
        <v>23</v>
      </c>
      <c r="D278" s="36">
        <f t="shared" si="14"/>
        <v>0</v>
      </c>
      <c r="E278" s="42">
        <v>0</v>
      </c>
      <c r="F278" s="42">
        <v>0</v>
      </c>
      <c r="G278" s="42">
        <v>0</v>
      </c>
      <c r="H278" s="86"/>
      <c r="I278" s="26"/>
    </row>
    <row r="279" spans="1:9" ht="12.75">
      <c r="A279" s="1">
        <v>251</v>
      </c>
      <c r="B279" s="52" t="s">
        <v>95</v>
      </c>
      <c r="C279" s="35" t="s">
        <v>1</v>
      </c>
      <c r="D279" s="36">
        <f t="shared" si="14"/>
        <v>20000</v>
      </c>
      <c r="E279" s="36">
        <f>E280+E281</f>
        <v>0</v>
      </c>
      <c r="F279" s="36">
        <f>F280+F281</f>
        <v>0</v>
      </c>
      <c r="G279" s="36">
        <f>G280+G281</f>
        <v>20000</v>
      </c>
      <c r="H279" s="84"/>
      <c r="I279" s="26"/>
    </row>
    <row r="280" spans="1:9" ht="12.75">
      <c r="A280" s="1">
        <v>252</v>
      </c>
      <c r="B280" s="52"/>
      <c r="C280" s="35" t="s">
        <v>2</v>
      </c>
      <c r="D280" s="36">
        <f t="shared" si="14"/>
        <v>9000</v>
      </c>
      <c r="E280" s="42">
        <v>0</v>
      </c>
      <c r="F280" s="42">
        <v>0</v>
      </c>
      <c r="G280" s="42">
        <v>9000</v>
      </c>
      <c r="H280" s="85"/>
      <c r="I280" s="26"/>
    </row>
    <row r="281" spans="1:9" ht="25.5">
      <c r="A281" s="1">
        <v>253</v>
      </c>
      <c r="B281" s="52"/>
      <c r="C281" s="35" t="s">
        <v>23</v>
      </c>
      <c r="D281" s="36">
        <f t="shared" si="14"/>
        <v>11000</v>
      </c>
      <c r="E281" s="42">
        <v>0</v>
      </c>
      <c r="F281" s="42">
        <v>0</v>
      </c>
      <c r="G281" s="42">
        <v>11000</v>
      </c>
      <c r="H281" s="86"/>
      <c r="I281" s="26"/>
    </row>
    <row r="282" spans="1:9" ht="12.75">
      <c r="A282" s="1">
        <v>254</v>
      </c>
      <c r="B282" s="52" t="s">
        <v>96</v>
      </c>
      <c r="C282" s="35" t="s">
        <v>1</v>
      </c>
      <c r="D282" s="36">
        <f t="shared" si="14"/>
        <v>4000</v>
      </c>
      <c r="E282" s="36">
        <f>E283+E284</f>
        <v>0</v>
      </c>
      <c r="F282" s="36">
        <f>F283+F284</f>
        <v>0</v>
      </c>
      <c r="G282" s="36">
        <f>G283+G284</f>
        <v>4000</v>
      </c>
      <c r="H282" s="84"/>
      <c r="I282" s="26"/>
    </row>
    <row r="283" spans="1:9" ht="12.75">
      <c r="A283" s="1">
        <v>255</v>
      </c>
      <c r="B283" s="52"/>
      <c r="C283" s="35" t="s">
        <v>2</v>
      </c>
      <c r="D283" s="36">
        <f t="shared" si="14"/>
        <v>4000</v>
      </c>
      <c r="E283" s="42">
        <v>0</v>
      </c>
      <c r="F283" s="42">
        <v>0</v>
      </c>
      <c r="G283" s="42">
        <v>4000</v>
      </c>
      <c r="H283" s="85"/>
      <c r="I283" s="26"/>
    </row>
    <row r="284" spans="1:9" ht="25.5">
      <c r="A284" s="1">
        <v>256</v>
      </c>
      <c r="B284" s="52"/>
      <c r="C284" s="35" t="s">
        <v>23</v>
      </c>
      <c r="D284" s="36">
        <f t="shared" si="14"/>
        <v>0</v>
      </c>
      <c r="E284" s="42">
        <v>0</v>
      </c>
      <c r="F284" s="42">
        <v>0</v>
      </c>
      <c r="G284" s="42">
        <v>0</v>
      </c>
      <c r="H284" s="86"/>
      <c r="I284" s="26"/>
    </row>
    <row r="285" spans="1:8" ht="27.75" customHeight="1">
      <c r="A285" s="83" t="s">
        <v>131</v>
      </c>
      <c r="B285" s="83"/>
      <c r="C285" s="83"/>
      <c r="D285" s="83"/>
      <c r="E285" s="83"/>
      <c r="F285" s="83"/>
      <c r="G285" s="83"/>
      <c r="H285" s="83"/>
    </row>
    <row r="286" spans="1:8" ht="17.25" customHeight="1">
      <c r="A286" s="29">
        <v>257</v>
      </c>
      <c r="B286" s="48" t="s">
        <v>54</v>
      </c>
      <c r="C286" s="35" t="s">
        <v>1</v>
      </c>
      <c r="D286" s="20">
        <f>E286+F286+G286</f>
        <v>101560.1</v>
      </c>
      <c r="E286" s="20">
        <f>E287+E288</f>
        <v>48228.5</v>
      </c>
      <c r="F286" s="20">
        <f>F287+F288</f>
        <v>48228.6</v>
      </c>
      <c r="G286" s="20">
        <f>G287+G288</f>
        <v>5103</v>
      </c>
      <c r="H286" s="82" t="s">
        <v>121</v>
      </c>
    </row>
    <row r="287" spans="1:8" ht="12.75">
      <c r="A287" s="29">
        <v>258</v>
      </c>
      <c r="B287" s="48"/>
      <c r="C287" s="35" t="s">
        <v>2</v>
      </c>
      <c r="D287" s="20">
        <f>E287+F287+G287</f>
        <v>24060.1</v>
      </c>
      <c r="E287" s="20">
        <v>11428.5</v>
      </c>
      <c r="F287" s="20">
        <v>11428.6</v>
      </c>
      <c r="G287" s="20">
        <v>1203</v>
      </c>
      <c r="H287" s="82"/>
    </row>
    <row r="288" spans="1:8" ht="25.5">
      <c r="A288" s="29">
        <v>259</v>
      </c>
      <c r="B288" s="48"/>
      <c r="C288" s="35" t="s">
        <v>23</v>
      </c>
      <c r="D288" s="20">
        <f>E288+F288+G288</f>
        <v>77500</v>
      </c>
      <c r="E288" s="20">
        <v>36800</v>
      </c>
      <c r="F288" s="20">
        <v>36800</v>
      </c>
      <c r="G288" s="20">
        <v>3900</v>
      </c>
      <c r="H288" s="82"/>
    </row>
  </sheetData>
  <sheetProtection/>
  <mergeCells count="167">
    <mergeCell ref="B101:B103"/>
    <mergeCell ref="H286:H288"/>
    <mergeCell ref="A285:H285"/>
    <mergeCell ref="B95:B97"/>
    <mergeCell ref="B98:B100"/>
    <mergeCell ref="H95:H97"/>
    <mergeCell ref="H282:H284"/>
    <mergeCell ref="H140:H145"/>
    <mergeCell ref="H184:H189"/>
    <mergeCell ref="H190:H207"/>
    <mergeCell ref="H208:H240"/>
    <mergeCell ref="H244:H249"/>
    <mergeCell ref="H251:H265"/>
    <mergeCell ref="H267:H269"/>
    <mergeCell ref="H270:H272"/>
    <mergeCell ref="H273:H275"/>
    <mergeCell ref="H276:H278"/>
    <mergeCell ref="H279:H281"/>
    <mergeCell ref="H241:H243"/>
    <mergeCell ref="H130:H132"/>
    <mergeCell ref="H133:H135"/>
    <mergeCell ref="H136:H138"/>
    <mergeCell ref="H114:H116"/>
    <mergeCell ref="H117:H119"/>
    <mergeCell ref="B266:H266"/>
    <mergeCell ref="H35:H37"/>
    <mergeCell ref="H38:H40"/>
    <mergeCell ref="H41:H43"/>
    <mergeCell ref="H44:H46"/>
    <mergeCell ref="H47:H49"/>
    <mergeCell ref="H50:H52"/>
    <mergeCell ref="H53:H55"/>
    <mergeCell ref="H56:H58"/>
    <mergeCell ref="H59:H61"/>
    <mergeCell ref="H62:H64"/>
    <mergeCell ref="H65:H67"/>
    <mergeCell ref="B59:B61"/>
    <mergeCell ref="B62:B64"/>
    <mergeCell ref="B65:B67"/>
    <mergeCell ref="B68:B70"/>
    <mergeCell ref="B74:B76"/>
    <mergeCell ref="B77:B79"/>
    <mergeCell ref="B80:B82"/>
    <mergeCell ref="B83:B85"/>
    <mergeCell ref="B86:B88"/>
    <mergeCell ref="H83:H85"/>
    <mergeCell ref="H86:H88"/>
    <mergeCell ref="H123:H125"/>
    <mergeCell ref="B8:B10"/>
    <mergeCell ref="B11:B13"/>
    <mergeCell ref="B20:B22"/>
    <mergeCell ref="B38:B40"/>
    <mergeCell ref="B41:B43"/>
    <mergeCell ref="B17:B19"/>
    <mergeCell ref="B23:B25"/>
    <mergeCell ref="B26:B28"/>
    <mergeCell ref="B44:B46"/>
    <mergeCell ref="B187:B189"/>
    <mergeCell ref="B47:B49"/>
    <mergeCell ref="B50:B52"/>
    <mergeCell ref="B53:B55"/>
    <mergeCell ref="B56:B58"/>
    <mergeCell ref="B71:B73"/>
    <mergeCell ref="B34:H34"/>
    <mergeCell ref="B32:H32"/>
    <mergeCell ref="H89:H91"/>
    <mergeCell ref="H92:H94"/>
    <mergeCell ref="H68:H70"/>
    <mergeCell ref="H71:H73"/>
    <mergeCell ref="H74:H76"/>
    <mergeCell ref="H77:H79"/>
    <mergeCell ref="H80:H82"/>
    <mergeCell ref="B89:B91"/>
    <mergeCell ref="B92:B94"/>
    <mergeCell ref="H127:H129"/>
    <mergeCell ref="H98:H100"/>
    <mergeCell ref="H101:H103"/>
    <mergeCell ref="H105:H107"/>
    <mergeCell ref="H108:H110"/>
    <mergeCell ref="H111:H113"/>
    <mergeCell ref="B104:H104"/>
    <mergeCell ref="B180:H180"/>
    <mergeCell ref="B181:B183"/>
    <mergeCell ref="B184:B186"/>
    <mergeCell ref="A2:A3"/>
    <mergeCell ref="C2:C3"/>
    <mergeCell ref="H2:H3"/>
    <mergeCell ref="B5:B7"/>
    <mergeCell ref="A1:H1"/>
    <mergeCell ref="D2:G2"/>
    <mergeCell ref="B2:B3"/>
    <mergeCell ref="B136:B138"/>
    <mergeCell ref="B139:H139"/>
    <mergeCell ref="B140:B142"/>
    <mergeCell ref="B143:B145"/>
    <mergeCell ref="H146:H148"/>
    <mergeCell ref="H149:H151"/>
    <mergeCell ref="H152:H154"/>
    <mergeCell ref="H171:H173"/>
    <mergeCell ref="H174:H176"/>
    <mergeCell ref="H177:H179"/>
    <mergeCell ref="H181:H183"/>
    <mergeCell ref="B35:B37"/>
    <mergeCell ref="B14:B16"/>
    <mergeCell ref="B29:B31"/>
    <mergeCell ref="B130:B132"/>
    <mergeCell ref="B133:B135"/>
    <mergeCell ref="B146:B148"/>
    <mergeCell ref="B149:B151"/>
    <mergeCell ref="B152:B154"/>
    <mergeCell ref="B155:H155"/>
    <mergeCell ref="B171:B173"/>
    <mergeCell ref="B174:B176"/>
    <mergeCell ref="B177:B179"/>
    <mergeCell ref="B156:B158"/>
    <mergeCell ref="B159:B161"/>
    <mergeCell ref="B162:B164"/>
    <mergeCell ref="B168:B170"/>
    <mergeCell ref="B165:B167"/>
    <mergeCell ref="H162:H164"/>
    <mergeCell ref="H165:H167"/>
    <mergeCell ref="H156:H158"/>
    <mergeCell ref="H159:H161"/>
    <mergeCell ref="H168:H170"/>
    <mergeCell ref="B105:B107"/>
    <mergeCell ref="B108:B110"/>
    <mergeCell ref="B111:B113"/>
    <mergeCell ref="B114:B116"/>
    <mergeCell ref="B117:B119"/>
    <mergeCell ref="B120:B122"/>
    <mergeCell ref="B123:B125"/>
    <mergeCell ref="B126:H126"/>
    <mergeCell ref="B127:B129"/>
    <mergeCell ref="H120:H122"/>
    <mergeCell ref="B286:B288"/>
    <mergeCell ref="B208:B210"/>
    <mergeCell ref="B211:B213"/>
    <mergeCell ref="B229:B231"/>
    <mergeCell ref="B232:B234"/>
    <mergeCell ref="B235:B237"/>
    <mergeCell ref="B238:B240"/>
    <mergeCell ref="B214:B216"/>
    <mergeCell ref="B217:B219"/>
    <mergeCell ref="B220:B222"/>
    <mergeCell ref="B223:B225"/>
    <mergeCell ref="B226:B228"/>
    <mergeCell ref="B257:B259"/>
    <mergeCell ref="B250:H250"/>
    <mergeCell ref="B260:B262"/>
    <mergeCell ref="B263:B265"/>
    <mergeCell ref="B241:B243"/>
    <mergeCell ref="B244:B246"/>
    <mergeCell ref="B276:B278"/>
    <mergeCell ref="B279:B281"/>
    <mergeCell ref="B282:B284"/>
    <mergeCell ref="B270:B272"/>
    <mergeCell ref="B273:B275"/>
    <mergeCell ref="B267:B269"/>
    <mergeCell ref="B247:B249"/>
    <mergeCell ref="B251:B253"/>
    <mergeCell ref="B254:B256"/>
    <mergeCell ref="B190:B192"/>
    <mergeCell ref="B193:B195"/>
    <mergeCell ref="B196:B198"/>
    <mergeCell ref="B199:B201"/>
    <mergeCell ref="B202:B204"/>
    <mergeCell ref="B205:B20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2013-05-28T11:42:16Z</dcterms:modified>
  <cp:category/>
  <cp:version/>
  <cp:contentType/>
  <cp:contentStatus/>
</cp:coreProperties>
</file>